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6815" windowHeight="7065"/>
  </bookViews>
  <sheets>
    <sheet name="Структура НМЦ" sheetId="1" r:id="rId1"/>
  </sheets>
  <externalReferences>
    <externalReference r:id="rId2"/>
  </externalReferences>
  <definedNames>
    <definedName name="СпособЗакупки">[1]ПП925!$B$7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9"/>
  <c r="G69"/>
  <c r="G70"/>
  <c r="G71"/>
  <c r="G72"/>
  <c r="G73"/>
  <c r="G74"/>
  <c r="O69"/>
  <c r="P69" s="1"/>
  <c r="O70"/>
  <c r="P70" s="1"/>
  <c r="O71"/>
  <c r="P71" s="1"/>
  <c r="O72"/>
  <c r="P72" s="1"/>
  <c r="M69"/>
  <c r="M70"/>
  <c r="M71"/>
  <c r="M72"/>
  <c r="M73"/>
  <c r="L69"/>
  <c r="L70"/>
  <c r="L71"/>
  <c r="L72"/>
  <c r="L73"/>
  <c r="L74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O68"/>
  <c r="P68" s="1"/>
  <c r="M68"/>
  <c r="L68"/>
  <c r="G68"/>
  <c r="O67"/>
  <c r="P67" s="1"/>
  <c r="M67"/>
  <c r="L67"/>
  <c r="G67"/>
  <c r="O66"/>
  <c r="P66" s="1"/>
  <c r="M66"/>
  <c r="L66"/>
  <c r="G66"/>
  <c r="O65"/>
  <c r="P65" s="1"/>
  <c r="M65"/>
  <c r="L65"/>
  <c r="G65"/>
  <c r="O64"/>
  <c r="P64" s="1"/>
  <c r="M64"/>
  <c r="L64"/>
  <c r="G64"/>
  <c r="O63"/>
  <c r="P63" s="1"/>
  <c r="M63"/>
  <c r="L63"/>
  <c r="G63"/>
  <c r="O62"/>
  <c r="P62" s="1"/>
  <c r="M62"/>
  <c r="L62"/>
  <c r="G62"/>
  <c r="O61"/>
  <c r="P61" s="1"/>
  <c r="M61"/>
  <c r="L61"/>
  <c r="G61"/>
  <c r="O60"/>
  <c r="P60" s="1"/>
  <c r="M60"/>
  <c r="L60"/>
  <c r="G60"/>
  <c r="O59"/>
  <c r="P59" s="1"/>
  <c r="M59"/>
  <c r="L59"/>
  <c r="G59"/>
  <c r="O57"/>
  <c r="P57" s="1"/>
  <c r="M57"/>
  <c r="L57"/>
  <c r="G57"/>
  <c r="O56"/>
  <c r="P56" s="1"/>
  <c r="M56"/>
  <c r="L56"/>
  <c r="G56"/>
  <c r="O55"/>
  <c r="P55" s="1"/>
  <c r="M55"/>
  <c r="L55"/>
  <c r="G55"/>
  <c r="O54"/>
  <c r="P54" s="1"/>
  <c r="M54"/>
  <c r="L54"/>
  <c r="G54"/>
  <c r="O53"/>
  <c r="P53" s="1"/>
  <c r="M53"/>
  <c r="L53"/>
  <c r="G53"/>
  <c r="P52"/>
  <c r="O52"/>
  <c r="M52"/>
  <c r="L52"/>
  <c r="G52"/>
  <c r="O51"/>
  <c r="P51" s="1"/>
  <c r="M51"/>
  <c r="L51"/>
  <c r="G51"/>
  <c r="O50"/>
  <c r="P50" s="1"/>
  <c r="M50"/>
  <c r="L50"/>
  <c r="G50"/>
  <c r="O49"/>
  <c r="P49" s="1"/>
  <c r="M49"/>
  <c r="L49"/>
  <c r="G49"/>
  <c r="O48"/>
  <c r="P48" s="1"/>
  <c r="M48"/>
  <c r="L48"/>
  <c r="G48"/>
  <c r="O17"/>
  <c r="P17" s="1"/>
  <c r="M17"/>
  <c r="L17"/>
  <c r="G17"/>
  <c r="O16"/>
  <c r="P16" s="1"/>
  <c r="M16"/>
  <c r="L16"/>
  <c r="G16"/>
  <c r="O15"/>
  <c r="P15" s="1"/>
  <c r="M15"/>
  <c r="L15"/>
  <c r="G15"/>
  <c r="O14"/>
  <c r="P14" s="1"/>
  <c r="M14"/>
  <c r="L14"/>
  <c r="G14"/>
  <c r="O13"/>
  <c r="P13" s="1"/>
  <c r="M13"/>
  <c r="L13"/>
  <c r="G13"/>
  <c r="P12"/>
  <c r="O12"/>
  <c r="M12"/>
  <c r="L12"/>
  <c r="G12"/>
  <c r="O11"/>
  <c r="P11" s="1"/>
  <c r="M11"/>
  <c r="L11"/>
  <c r="I11"/>
  <c r="G11"/>
  <c r="O10"/>
  <c r="P10" s="1"/>
  <c r="M10"/>
  <c r="L10"/>
  <c r="I10"/>
  <c r="G10"/>
  <c r="O25"/>
  <c r="P25" s="1"/>
  <c r="M25"/>
  <c r="L25"/>
  <c r="G25"/>
  <c r="O24"/>
  <c r="P24" s="1"/>
  <c r="M24"/>
  <c r="L24"/>
  <c r="G24"/>
  <c r="O23"/>
  <c r="P23" s="1"/>
  <c r="M23"/>
  <c r="L23"/>
  <c r="G23"/>
  <c r="O22"/>
  <c r="P22" s="1"/>
  <c r="M22"/>
  <c r="L22"/>
  <c r="G22"/>
  <c r="O21"/>
  <c r="P21" s="1"/>
  <c r="M21"/>
  <c r="L21"/>
  <c r="G21"/>
  <c r="P20"/>
  <c r="O20"/>
  <c r="M20"/>
  <c r="L20"/>
  <c r="G20"/>
  <c r="O19"/>
  <c r="P19" s="1"/>
  <c r="M19"/>
  <c r="L19"/>
  <c r="G19"/>
  <c r="O18"/>
  <c r="P18" s="1"/>
  <c r="M18"/>
  <c r="L18"/>
  <c r="G18"/>
  <c r="O33"/>
  <c r="P33" s="1"/>
  <c r="M33"/>
  <c r="L33"/>
  <c r="G33"/>
  <c r="O32"/>
  <c r="P32" s="1"/>
  <c r="M32"/>
  <c r="L32"/>
  <c r="G32"/>
  <c r="O31"/>
  <c r="P31" s="1"/>
  <c r="M31"/>
  <c r="L31"/>
  <c r="G31"/>
  <c r="O30"/>
  <c r="P30" s="1"/>
  <c r="M30"/>
  <c r="L30"/>
  <c r="G30"/>
  <c r="O29"/>
  <c r="P29" s="1"/>
  <c r="M29"/>
  <c r="L29"/>
  <c r="G29"/>
  <c r="O28"/>
  <c r="P28" s="1"/>
  <c r="M28"/>
  <c r="L28"/>
  <c r="G28"/>
  <c r="O27"/>
  <c r="P27" s="1"/>
  <c r="M27"/>
  <c r="L27"/>
  <c r="G27"/>
  <c r="O26"/>
  <c r="P26" s="1"/>
  <c r="M26"/>
  <c r="L26"/>
  <c r="G26"/>
  <c r="P41"/>
  <c r="O41"/>
  <c r="M41"/>
  <c r="L41"/>
  <c r="G41"/>
  <c r="O40"/>
  <c r="P40" s="1"/>
  <c r="M40"/>
  <c r="L40"/>
  <c r="G40"/>
  <c r="O39"/>
  <c r="P39" s="1"/>
  <c r="M39"/>
  <c r="L39"/>
  <c r="G39"/>
  <c r="O38"/>
  <c r="P38" s="1"/>
  <c r="M38"/>
  <c r="L38"/>
  <c r="G38"/>
  <c r="O37"/>
  <c r="P37" s="1"/>
  <c r="M37"/>
  <c r="L37"/>
  <c r="G37"/>
  <c r="O36"/>
  <c r="P36" s="1"/>
  <c r="M36"/>
  <c r="L36"/>
  <c r="G36"/>
  <c r="O35"/>
  <c r="P35" s="1"/>
  <c r="M35"/>
  <c r="L35"/>
  <c r="G35"/>
  <c r="O34"/>
  <c r="P34" s="1"/>
  <c r="M34"/>
  <c r="L34"/>
  <c r="G34"/>
  <c r="I9" l="1"/>
  <c r="M42"/>
  <c r="M43"/>
  <c r="M44"/>
  <c r="M45"/>
  <c r="M46"/>
  <c r="M47"/>
  <c r="M58"/>
  <c r="M74"/>
  <c r="M9"/>
  <c r="O42"/>
  <c r="P42" s="1"/>
  <c r="O43"/>
  <c r="P43" s="1"/>
  <c r="O44"/>
  <c r="P44" s="1"/>
  <c r="O45"/>
  <c r="P45" s="1"/>
  <c r="O46"/>
  <c r="P46" s="1"/>
  <c r="O47"/>
  <c r="P47" s="1"/>
  <c r="O58"/>
  <c r="P58" s="1"/>
  <c r="O73"/>
  <c r="P73" s="1"/>
  <c r="O74"/>
  <c r="P74" s="1"/>
  <c r="O9"/>
  <c r="P9" s="1"/>
  <c r="L42"/>
  <c r="L43"/>
  <c r="L44"/>
  <c r="L45"/>
  <c r="L46"/>
  <c r="L47"/>
  <c r="L58"/>
  <c r="L9"/>
  <c r="G42"/>
  <c r="G43"/>
  <c r="G44"/>
  <c r="G45"/>
  <c r="G46"/>
  <c r="G47"/>
  <c r="G58"/>
  <c r="G9"/>
  <c r="P75" l="1"/>
  <c r="G75"/>
  <c r="G76" s="1"/>
  <c r="G77" l="1"/>
  <c r="P76"/>
  <c r="P77" s="1"/>
</calcChain>
</file>

<file path=xl/sharedStrings.xml><?xml version="1.0" encoding="utf-8"?>
<sst xmlns="http://schemas.openxmlformats.org/spreadsheetml/2006/main" count="160" uniqueCount="88">
  <si>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</si>
  <si>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</si>
  <si>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Приложение к Документации о закупке – Структура НМЦ</t>
  </si>
  <si>
    <t>руб. (без учета НДС)</t>
  </si>
  <si>
    <t>Форма Коммерческого предложения Участника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</si>
  <si>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</si>
  <si>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</si>
  <si>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</si>
  <si>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</si>
  <si>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</si>
  <si>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</si>
  <si>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</si>
  <si>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</si>
  <si>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</si>
  <si>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шт.</t>
  </si>
  <si>
    <t>[указывается НМЦ в соответствии с ГКПЗ; в случае проведения многолотовой закупки НМЦ указывается для каждого лота отдельно]</t>
  </si>
  <si>
    <t>Предлагаемая цена одной единицы продукции
(руб. без НДС)</t>
  </si>
  <si>
    <t>Итоговая стоимость позиции
(руб. без НДС)</t>
  </si>
  <si>
    <t>При необходимости добавьте необходимое количество строк между Продукцией 9 и Продукцией 10, либо удалите лишнии строки.</t>
  </si>
  <si>
    <t>Структура разделения НМЦ на отдельные виды товаров, работ, услуг должна соответствовать Техническим требованиям Заказчика. При этом рекомендуется отдельно указывать стоимость: 
‒ различных видов работ/услуг;
‒ этапов работ/услуг (при выделении таковых в составе Технических требований Заказчика и Проекта Договора);
‒ каждой единицы поставляемого товара (в случае заключения договора поставки);
‒ статей затрат (в том числе, например: приобретение / изготовление товара, доставка, шеф-монтаж, обучение и т.п.),
указанных в Технических требованиях Заказчика, в целях обеспечить такую детализацию, которая бы позволила впоследствии провести эффективное сравнение и сопоставление Коммерческих предложений со стороны Участников закупки.</t>
  </si>
  <si>
    <t>Кроме того, НДС, руб.</t>
  </si>
  <si>
    <t>Меркурий 201.4</t>
  </si>
  <si>
    <t>Меркурий 201.5</t>
  </si>
  <si>
    <t>Меркурий 206 RN</t>
  </si>
  <si>
    <t>Меркурий 206 PRNO</t>
  </si>
  <si>
    <t>CE101-R5.1 145 М6</t>
  </si>
  <si>
    <t>CE101-S6 145 М6</t>
  </si>
  <si>
    <t>СЕ 102М R5 145-J</t>
  </si>
  <si>
    <t>Пластина АВЛГ 537.00.20-01</t>
  </si>
  <si>
    <t>Меркурий 230 АМ-01</t>
  </si>
  <si>
    <t>Меркурий 230 АМ-02</t>
  </si>
  <si>
    <t>Меркурий 230 АМ-03</t>
  </si>
  <si>
    <t>ЦЭ6803В 1 230В 1-7,5А 3ф.4пр. М7 Р32</t>
  </si>
  <si>
    <t>ЦЭ6803В 1 230В 5-60А 3ф.4пр. М7 Р32</t>
  </si>
  <si>
    <t>Меркурий 230 AR-01 R</t>
  </si>
  <si>
    <t>Меркурий 230 AR-03 R</t>
  </si>
  <si>
    <t>Меркурий 230 АRT-02 С(R)N</t>
  </si>
  <si>
    <t>Меркурий 230 АRT-03 С(R)N</t>
  </si>
  <si>
    <t>Меркурий 230 АRT-00 PQRSIDN</t>
  </si>
  <si>
    <t>Меркурий 230 АRT-01 PQRSIN</t>
  </si>
  <si>
    <t>Меркурий 230 АRT-02 PQRSIN</t>
  </si>
  <si>
    <t>Меркурий 230 АRT-03 PQRSIDN</t>
  </si>
  <si>
    <t>ПСЧ-4ТМ.05МД.23</t>
  </si>
  <si>
    <t>ПСЧ-4ТМ.05МК.22</t>
  </si>
  <si>
    <t>Меркурий 234 ART2-00 P</t>
  </si>
  <si>
    <t>Меркурий 234 ART2-03 P</t>
  </si>
  <si>
    <t>Mеркурий 234 ARTM2-00 PB.R</t>
  </si>
  <si>
    <t>Mеркурий 234 ARTM2-03 (D)PB.R</t>
  </si>
  <si>
    <t>Меркурий 236 АRT-01 PQRS</t>
  </si>
  <si>
    <t>ПСЧ-4ТМ.05МД.21</t>
  </si>
  <si>
    <t>ПСЧ-4ТМ.05МК.21</t>
  </si>
  <si>
    <t>СЭТ-4ТМ.03М.08</t>
  </si>
  <si>
    <t>Меркурий 201.8TLO</t>
  </si>
  <si>
    <t>Mеркурий 234 ARTM-02 PОB.L2</t>
  </si>
  <si>
    <t>Mеркурий 234 ARTM-03 PB.L2</t>
  </si>
  <si>
    <t>Меркурий 203.2Т GBO</t>
  </si>
  <si>
    <t>iRDA адаптер ACT-IR220L</t>
  </si>
  <si>
    <t>Концентратор трехфазный Меркурий 225.21</t>
  </si>
  <si>
    <t>УСПД Меркурий 250.22GRL</t>
  </si>
  <si>
    <t>УСПД Меркурий 250.GR.4R</t>
  </si>
  <si>
    <t>Коммуникатор С-1.02</t>
  </si>
  <si>
    <t>Коммуникатор С-1.02.01</t>
  </si>
  <si>
    <t>Устройство сопряжения оптические УСО-2</t>
  </si>
  <si>
    <t>Устройство сопряжения УСТ-01</t>
  </si>
  <si>
    <t>Модем PLC M-2.01</t>
  </si>
  <si>
    <t>Преобразователь интерфейсов ПИ-2</t>
  </si>
  <si>
    <t>GSM/GPRS-модем iRZ ATM21.B</t>
  </si>
  <si>
    <t>Антенна mini GSM SMA</t>
  </si>
  <si>
    <t xml:space="preserve">GPRS терминал TELEOFIS WRX768-R4 (R) </t>
  </si>
  <si>
    <t>3G-антенна TELEOFIS RC30 SMA, магнит, 5 dB, 2м кабель</t>
  </si>
  <si>
    <t>Трансформатор тока Т-0,66 У3, 30/5, кл.0,5, 5ВА</t>
  </si>
  <si>
    <t>Трансформатор тока Т-0,66 У3, 40/5, кл.0,5, 5ВА</t>
  </si>
  <si>
    <t>Трансформатор тока Т-0,66 У3, 50/5, кл.0,5, 5ВА</t>
  </si>
  <si>
    <t>Трансформатор тока Т-0,66 У3, 75/5, кл.0,5, 5ВА</t>
  </si>
  <si>
    <t>Трансформатор тока Т-0,66 У3, 100/5, кл.0,5, 5ВА</t>
  </si>
  <si>
    <t>Трансформатор тока Т-0,66 У3, 150/5, кл.0,5, 5ВА</t>
  </si>
  <si>
    <t>Трансформатор тока ТШП М-0,66 У3, 200/5, кл.0,5, 5ВА</t>
  </si>
  <si>
    <t>Трансформатор тока ТШП М-0,66 У3, 250/5, кл.0,5, 5ВА</t>
  </si>
  <si>
    <t>Трансформатор тока ТШП М-0,66 У3, 300/5, кл.0,5, 5ВА</t>
  </si>
  <si>
    <t>Трансформатор тока ТШП М-0,66 У3, 400/5, кл.0,5, 5ВА</t>
  </si>
  <si>
    <t>Трансформатор тока ТШП М-0,66 У3, 600/5, кл.0,5, 5ВА</t>
  </si>
  <si>
    <t>Трансформатор тока ТШП М-0,66 У3, 800/5, кл.0,5, 5ВА</t>
  </si>
  <si>
    <t>Трансформатор тока ТШП М-0,66 У3, 1000/5, кл.0,5, 5ВА</t>
  </si>
  <si>
    <t>Трансформатор тока ТШП М-0,66 У3, 1500/5, кл.0,5, 5ВА</t>
  </si>
  <si>
    <t>Трансформатор тока ТШП М-0,66 У3, 2000/5, кл.0,5, 5ВА</t>
  </si>
  <si>
    <t>Трансформатор тока Т-0,66 У3, 200/5, кл.0,5S, 5ВА</t>
  </si>
  <si>
    <t>Трансформатор тока ТШП М-0,66 У3, 600/5, кл.0,5S, 5ВА</t>
  </si>
  <si>
    <r>
      <t xml:space="preserve">Страна происхождения товара
</t>
    </r>
    <r>
      <rPr>
        <i/>
        <sz val="9"/>
        <color rgb="FFFF0000"/>
        <rFont val="Calibri"/>
        <family val="2"/>
        <charset val="204"/>
        <scheme val="minor"/>
      </rPr>
      <t>[заполняется Участником – только для товаров, в соответствии с общероссийским классификатором стран мира]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</si>
</sst>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sz val="10"/>
      <color rgb="FF333333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20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4" fontId="1" fillId="4" borderId="18" xfId="0" applyNumberFormat="1" applyFont="1" applyFill="1" applyBorder="1" applyAlignment="1">
      <alignment horizontal="center" vertical="center" wrapText="1"/>
    </xf>
    <xf numFmtId="4" fontId="2" fillId="4" borderId="27" xfId="0" applyNumberFormat="1" applyFont="1" applyFill="1" applyBorder="1" applyAlignment="1">
      <alignment horizontal="center" vertical="top" wrapText="1"/>
    </xf>
    <xf numFmtId="4" fontId="2" fillId="4" borderId="25" xfId="0" applyNumberFormat="1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9" fontId="8" fillId="2" borderId="28" xfId="0" applyNumberFormat="1" applyFont="1" applyFill="1" applyBorder="1" applyAlignment="1" applyProtection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4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8" fillId="6" borderId="9" xfId="0" applyNumberFormat="1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2" fillId="6" borderId="16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 applyProtection="1">
      <alignment horizontal="left" vertical="center" wrapText="1"/>
      <protection locked="0"/>
    </xf>
    <xf numFmtId="3" fontId="2" fillId="6" borderId="8" xfId="0" applyNumberFormat="1" applyFont="1" applyFill="1" applyBorder="1" applyAlignment="1">
      <alignment horizontal="center" vertical="center" wrapText="1"/>
    </xf>
    <xf numFmtId="4" fontId="2" fillId="6" borderId="8" xfId="0" applyNumberFormat="1" applyFont="1" applyFill="1" applyBorder="1" applyAlignment="1">
      <alignment horizontal="center" vertical="center" wrapText="1"/>
    </xf>
    <xf numFmtId="4" fontId="2" fillId="6" borderId="9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 applyProtection="1">
      <alignment horizontal="left" vertical="center" wrapText="1"/>
      <protection locked="0"/>
    </xf>
    <xf numFmtId="4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2" fillId="6" borderId="11" xfId="0" applyNumberFormat="1" applyFont="1" applyFill="1" applyBorder="1" applyAlignment="1">
      <alignment horizontal="center" vertical="center" wrapText="1"/>
    </xf>
    <xf numFmtId="2" fontId="4" fillId="0" borderId="29" xfId="0" applyNumberFormat="1" applyFont="1" applyFill="1" applyBorder="1" applyAlignment="1">
      <alignment horizontal="center" vertical="center" wrapText="1"/>
    </xf>
    <xf numFmtId="2" fontId="4" fillId="0" borderId="29" xfId="0" applyNumberFormat="1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7" fillId="5" borderId="26" xfId="0" applyFont="1" applyFill="1" applyBorder="1" applyAlignment="1">
      <alignment horizontal="justify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4" fontId="9" fillId="4" borderId="13" xfId="0" applyNumberFormat="1" applyFont="1" applyFill="1" applyBorder="1" applyAlignment="1" applyProtection="1">
      <alignment horizontal="right" vertical="center" wrapText="1"/>
    </xf>
    <xf numFmtId="4" fontId="9" fillId="4" borderId="14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4" fontId="8" fillId="4" borderId="23" xfId="0" applyNumberFormat="1" applyFont="1" applyFill="1" applyBorder="1" applyAlignment="1" applyProtection="1">
      <alignment horizontal="right" vertical="top" wrapText="1"/>
    </xf>
    <xf numFmtId="4" fontId="8" fillId="4" borderId="24" xfId="0" applyNumberFormat="1" applyFont="1" applyFill="1" applyBorder="1" applyAlignment="1" applyProtection="1">
      <alignment horizontal="right" vertical="top" wrapText="1"/>
    </xf>
    <xf numFmtId="4" fontId="8" fillId="4" borderId="17" xfId="0" applyNumberFormat="1" applyFont="1" applyFill="1" applyBorder="1" applyAlignment="1" applyProtection="1">
      <alignment horizontal="right" vertical="top" wrapText="1"/>
    </xf>
    <xf numFmtId="0" fontId="7" fillId="5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21" xfId="0" applyNumberFormat="1" applyFont="1" applyFill="1" applyBorder="1" applyAlignment="1" applyProtection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-&#1056;&#1059;&#1057;&#1043;&#1048;&#1044;&#1056;&#1054;/&#1040;&#1083;&#1100;&#1073;&#1086;&#1084;%20&#1090;&#1080;&#1087;&#1086;&#1074;&#1099;&#1093;%20&#1092;&#1086;&#1088;&#1084;%20&#1087;&#1086;%20&#1080;&#1079;&#1084;%20223-&#1060;&#1047;/&#1040;&#1083;&#1100;&#1073;&#1086;&#1084;%20&#1090;&#1080;&#1087;&#1086;&#1074;&#1099;&#1093;%20&#1092;&#1086;&#1088;&#1084;%20&#1082;%2001.07.2018/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0"/>
  <sheetViews>
    <sheetView tabSelected="1" zoomScale="85" zoomScaleNormal="85" workbookViewId="0">
      <selection activeCell="A79" sqref="A79:XFD79"/>
    </sheetView>
  </sheetViews>
  <sheetFormatPr defaultRowHeight="15"/>
  <cols>
    <col min="1" max="1" width="1.7109375" customWidth="1"/>
    <col min="2" max="2" width="5.7109375" customWidth="1"/>
    <col min="3" max="3" width="25.7109375" customWidth="1"/>
    <col min="4" max="4" width="6.5703125" customWidth="1"/>
    <col min="5" max="5" width="12.7109375" customWidth="1"/>
    <col min="6" max="6" width="9.85546875" customWidth="1"/>
    <col min="7" max="7" width="15.7109375" customWidth="1"/>
    <col min="8" max="8" width="3.7109375" customWidth="1"/>
    <col min="9" max="9" width="5.7109375" customWidth="1"/>
    <col min="10" max="10" width="25.7109375" customWidth="1"/>
    <col min="11" max="11" width="17.28515625" customWidth="1"/>
    <col min="12" max="12" width="6.7109375" customWidth="1"/>
    <col min="13" max="13" width="12.85546875" customWidth="1"/>
    <col min="14" max="14" width="13.85546875" customWidth="1"/>
    <col min="15" max="15" width="7.7109375" customWidth="1"/>
    <col min="16" max="16" width="15.7109375" customWidth="1"/>
  </cols>
  <sheetData>
    <row r="1" spans="1:26" ht="18.75">
      <c r="B1" s="42" t="s">
        <v>2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9.75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0.5" customHeight="1" thickBot="1">
      <c r="B3" s="36" t="s">
        <v>12</v>
      </c>
      <c r="C3" s="37"/>
      <c r="D3" s="37"/>
      <c r="E3" s="43"/>
      <c r="F3" s="14">
        <v>4000000</v>
      </c>
      <c r="G3" s="15" t="s">
        <v>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>
      <c r="B4" s="47" t="s">
        <v>15</v>
      </c>
      <c r="C4" s="47"/>
      <c r="D4" s="47"/>
      <c r="E4" s="47"/>
      <c r="F4" s="47"/>
      <c r="G4" s="4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7.5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thickBot="1">
      <c r="B7" s="48" t="s">
        <v>13</v>
      </c>
      <c r="C7" s="43"/>
      <c r="D7" s="49"/>
      <c r="E7" s="49"/>
      <c r="F7" s="50"/>
      <c r="G7" s="51"/>
      <c r="H7" s="5"/>
      <c r="I7" s="36" t="s">
        <v>4</v>
      </c>
      <c r="J7" s="37"/>
      <c r="K7" s="37"/>
      <c r="L7" s="37"/>
      <c r="M7" s="37"/>
      <c r="N7" s="37"/>
      <c r="O7" s="37"/>
      <c r="P7" s="38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4.25">
      <c r="B8" s="7" t="s">
        <v>5</v>
      </c>
      <c r="C8" s="8" t="s">
        <v>0</v>
      </c>
      <c r="D8" s="8" t="s">
        <v>9</v>
      </c>
      <c r="E8" s="9" t="s">
        <v>10</v>
      </c>
      <c r="F8" s="9" t="s">
        <v>6</v>
      </c>
      <c r="G8" s="10" t="s">
        <v>11</v>
      </c>
      <c r="H8" s="1"/>
      <c r="I8" s="7" t="s">
        <v>5</v>
      </c>
      <c r="J8" s="8" t="s">
        <v>1</v>
      </c>
      <c r="K8" s="9" t="s">
        <v>87</v>
      </c>
      <c r="L8" s="8" t="s">
        <v>9</v>
      </c>
      <c r="M8" s="9" t="s">
        <v>10</v>
      </c>
      <c r="N8" s="9" t="s">
        <v>16</v>
      </c>
      <c r="O8" s="9" t="s">
        <v>6</v>
      </c>
      <c r="P8" s="10" t="s">
        <v>17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6"/>
      <c r="B9" s="17">
        <v>1</v>
      </c>
      <c r="C9" s="31" t="s">
        <v>21</v>
      </c>
      <c r="D9" s="18" t="s">
        <v>14</v>
      </c>
      <c r="E9" s="29">
        <v>640</v>
      </c>
      <c r="F9" s="32">
        <v>10</v>
      </c>
      <c r="G9" s="19">
        <f>E9*F9</f>
        <v>6400</v>
      </c>
      <c r="H9" s="1"/>
      <c r="I9" s="20">
        <f>B9</f>
        <v>1</v>
      </c>
      <c r="J9" s="21" t="str">
        <f>C9</f>
        <v>Меркурий 201.4</v>
      </c>
      <c r="K9" s="22"/>
      <c r="L9" s="23" t="str">
        <f>D9</f>
        <v>шт.</v>
      </c>
      <c r="M9" s="24">
        <f>E9</f>
        <v>640</v>
      </c>
      <c r="N9" s="18"/>
      <c r="O9" s="23">
        <f>F9</f>
        <v>10</v>
      </c>
      <c r="P9" s="25">
        <f>N9*O9</f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6"/>
      <c r="B10" s="17">
        <v>2</v>
      </c>
      <c r="C10" s="31" t="s">
        <v>22</v>
      </c>
      <c r="D10" s="18" t="s">
        <v>14</v>
      </c>
      <c r="E10" s="30">
        <v>470</v>
      </c>
      <c r="F10" s="33">
        <v>655</v>
      </c>
      <c r="G10" s="19">
        <f t="shared" ref="G10:G17" si="0">E10*F10</f>
        <v>307850</v>
      </c>
      <c r="H10" s="1"/>
      <c r="I10" s="20">
        <f t="shared" ref="I10:I73" si="1">B10</f>
        <v>2</v>
      </c>
      <c r="J10" s="21" t="str">
        <f t="shared" ref="J10:J73" si="2">C10</f>
        <v>Меркурий 201.5</v>
      </c>
      <c r="K10" s="22"/>
      <c r="L10" s="23" t="str">
        <f t="shared" ref="L10:L17" si="3">D10</f>
        <v>шт.</v>
      </c>
      <c r="M10" s="24">
        <f t="shared" ref="M10:M17" si="4">E10</f>
        <v>470</v>
      </c>
      <c r="N10" s="18"/>
      <c r="O10" s="23">
        <f t="shared" ref="O10:O17" si="5">F10</f>
        <v>655</v>
      </c>
      <c r="P10" s="25">
        <f t="shared" ref="P10:P17" si="6">N10*O10</f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6"/>
      <c r="B11" s="17">
        <v>3</v>
      </c>
      <c r="C11" s="31" t="s">
        <v>23</v>
      </c>
      <c r="D11" s="18" t="s">
        <v>14</v>
      </c>
      <c r="E11" s="30">
        <v>1310</v>
      </c>
      <c r="F11" s="32">
        <v>10</v>
      </c>
      <c r="G11" s="19">
        <f t="shared" si="0"/>
        <v>13100</v>
      </c>
      <c r="H11" s="1"/>
      <c r="I11" s="20">
        <f t="shared" si="1"/>
        <v>3</v>
      </c>
      <c r="J11" s="21" t="str">
        <f t="shared" si="2"/>
        <v>Меркурий 206 RN</v>
      </c>
      <c r="K11" s="22"/>
      <c r="L11" s="23" t="str">
        <f t="shared" si="3"/>
        <v>шт.</v>
      </c>
      <c r="M11" s="24">
        <f t="shared" si="4"/>
        <v>1310</v>
      </c>
      <c r="N11" s="18"/>
      <c r="O11" s="23">
        <f t="shared" si="5"/>
        <v>10</v>
      </c>
      <c r="P11" s="25">
        <f t="shared" si="6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6"/>
      <c r="B12" s="17">
        <v>4</v>
      </c>
      <c r="C12" s="31" t="s">
        <v>24</v>
      </c>
      <c r="D12" s="18" t="s">
        <v>14</v>
      </c>
      <c r="E12" s="29">
        <v>1600</v>
      </c>
      <c r="F12" s="32">
        <v>5</v>
      </c>
      <c r="G12" s="19">
        <f t="shared" si="0"/>
        <v>8000</v>
      </c>
      <c r="H12" s="1"/>
      <c r="I12" s="20">
        <f t="shared" si="1"/>
        <v>4</v>
      </c>
      <c r="J12" s="21" t="str">
        <f t="shared" si="2"/>
        <v>Меркурий 206 PRNO</v>
      </c>
      <c r="K12" s="22"/>
      <c r="L12" s="23" t="str">
        <f t="shared" si="3"/>
        <v>шт.</v>
      </c>
      <c r="M12" s="24">
        <f t="shared" si="4"/>
        <v>1600</v>
      </c>
      <c r="N12" s="18"/>
      <c r="O12" s="23">
        <f t="shared" si="5"/>
        <v>5</v>
      </c>
      <c r="P12" s="25">
        <f t="shared" si="6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6"/>
      <c r="B13" s="17">
        <v>5</v>
      </c>
      <c r="C13" s="31" t="s">
        <v>25</v>
      </c>
      <c r="D13" s="18" t="s">
        <v>14</v>
      </c>
      <c r="E13" s="30">
        <v>445</v>
      </c>
      <c r="F13" s="33">
        <v>950</v>
      </c>
      <c r="G13" s="19">
        <f t="shared" si="0"/>
        <v>422750</v>
      </c>
      <c r="H13" s="1"/>
      <c r="I13" s="20">
        <f t="shared" si="1"/>
        <v>5</v>
      </c>
      <c r="J13" s="21" t="str">
        <f t="shared" si="2"/>
        <v>CE101-R5.1 145 М6</v>
      </c>
      <c r="K13" s="22"/>
      <c r="L13" s="23" t="str">
        <f t="shared" si="3"/>
        <v>шт.</v>
      </c>
      <c r="M13" s="24">
        <f t="shared" si="4"/>
        <v>445</v>
      </c>
      <c r="N13" s="18"/>
      <c r="O13" s="23">
        <f t="shared" si="5"/>
        <v>950</v>
      </c>
      <c r="P13" s="25">
        <f t="shared" si="6"/>
        <v>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6"/>
      <c r="B14" s="17">
        <v>6</v>
      </c>
      <c r="C14" s="31" t="s">
        <v>26</v>
      </c>
      <c r="D14" s="18" t="s">
        <v>14</v>
      </c>
      <c r="E14" s="29">
        <v>490</v>
      </c>
      <c r="F14" s="33">
        <v>3120</v>
      </c>
      <c r="G14" s="19">
        <f t="shared" si="0"/>
        <v>1528800</v>
      </c>
      <c r="H14" s="1"/>
      <c r="I14" s="20">
        <f t="shared" si="1"/>
        <v>6</v>
      </c>
      <c r="J14" s="21" t="str">
        <f t="shared" si="2"/>
        <v>CE101-S6 145 М6</v>
      </c>
      <c r="K14" s="22"/>
      <c r="L14" s="23" t="str">
        <f t="shared" si="3"/>
        <v>шт.</v>
      </c>
      <c r="M14" s="24">
        <f t="shared" si="4"/>
        <v>490</v>
      </c>
      <c r="N14" s="18"/>
      <c r="O14" s="23">
        <f t="shared" si="5"/>
        <v>3120</v>
      </c>
      <c r="P14" s="25">
        <f t="shared" si="6"/>
        <v>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6"/>
      <c r="B15" s="17">
        <v>7</v>
      </c>
      <c r="C15" s="31" t="s">
        <v>27</v>
      </c>
      <c r="D15" s="18" t="s">
        <v>14</v>
      </c>
      <c r="E15" s="30">
        <v>1150</v>
      </c>
      <c r="F15" s="32">
        <v>5</v>
      </c>
      <c r="G15" s="19">
        <f t="shared" si="0"/>
        <v>5750</v>
      </c>
      <c r="H15" s="1"/>
      <c r="I15" s="20">
        <f t="shared" si="1"/>
        <v>7</v>
      </c>
      <c r="J15" s="21" t="str">
        <f t="shared" si="2"/>
        <v>СЕ 102М R5 145-J</v>
      </c>
      <c r="K15" s="22"/>
      <c r="L15" s="23" t="str">
        <f t="shared" si="3"/>
        <v>шт.</v>
      </c>
      <c r="M15" s="24">
        <f t="shared" si="4"/>
        <v>1150</v>
      </c>
      <c r="N15" s="18"/>
      <c r="O15" s="23">
        <f t="shared" si="5"/>
        <v>5</v>
      </c>
      <c r="P15" s="25">
        <f t="shared" si="6"/>
        <v>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6"/>
      <c r="B16" s="17">
        <v>8</v>
      </c>
      <c r="C16" s="31" t="s">
        <v>28</v>
      </c>
      <c r="D16" s="18" t="s">
        <v>14</v>
      </c>
      <c r="E16" s="30">
        <v>11.8</v>
      </c>
      <c r="F16" s="32">
        <v>525</v>
      </c>
      <c r="G16" s="19">
        <f t="shared" si="0"/>
        <v>6195</v>
      </c>
      <c r="H16" s="1"/>
      <c r="I16" s="20">
        <f t="shared" si="1"/>
        <v>8</v>
      </c>
      <c r="J16" s="21" t="str">
        <f t="shared" si="2"/>
        <v>Пластина АВЛГ 537.00.20-01</v>
      </c>
      <c r="K16" s="22"/>
      <c r="L16" s="23" t="str">
        <f t="shared" si="3"/>
        <v>шт.</v>
      </c>
      <c r="M16" s="24">
        <f t="shared" si="4"/>
        <v>11.8</v>
      </c>
      <c r="N16" s="18"/>
      <c r="O16" s="23">
        <f t="shared" si="5"/>
        <v>525</v>
      </c>
      <c r="P16" s="25">
        <f t="shared" si="6"/>
        <v>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6"/>
      <c r="B17" s="17">
        <v>9</v>
      </c>
      <c r="C17" s="31" t="s">
        <v>29</v>
      </c>
      <c r="D17" s="18" t="s">
        <v>14</v>
      </c>
      <c r="E17" s="30">
        <v>1565</v>
      </c>
      <c r="F17" s="32">
        <v>50</v>
      </c>
      <c r="G17" s="19">
        <f t="shared" si="0"/>
        <v>78250</v>
      </c>
      <c r="H17" s="1"/>
      <c r="I17" s="20">
        <f t="shared" si="1"/>
        <v>9</v>
      </c>
      <c r="J17" s="21" t="str">
        <f t="shared" si="2"/>
        <v>Меркурий 230 АМ-01</v>
      </c>
      <c r="K17" s="22"/>
      <c r="L17" s="23" t="str">
        <f t="shared" si="3"/>
        <v>шт.</v>
      </c>
      <c r="M17" s="24">
        <f t="shared" si="4"/>
        <v>1565</v>
      </c>
      <c r="N17" s="18"/>
      <c r="O17" s="23">
        <f t="shared" si="5"/>
        <v>50</v>
      </c>
      <c r="P17" s="25">
        <f t="shared" si="6"/>
        <v>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6"/>
      <c r="B18" s="17">
        <v>10</v>
      </c>
      <c r="C18" s="31" t="s">
        <v>30</v>
      </c>
      <c r="D18" s="18" t="s">
        <v>14</v>
      </c>
      <c r="E18" s="29">
        <v>1565</v>
      </c>
      <c r="F18" s="32">
        <v>50</v>
      </c>
      <c r="G18" s="19">
        <f t="shared" ref="G18:G25" si="7">E18*F18</f>
        <v>78250</v>
      </c>
      <c r="H18" s="1"/>
      <c r="I18" s="20">
        <f t="shared" si="1"/>
        <v>10</v>
      </c>
      <c r="J18" s="21" t="str">
        <f t="shared" si="2"/>
        <v>Меркурий 230 АМ-02</v>
      </c>
      <c r="K18" s="22"/>
      <c r="L18" s="23" t="str">
        <f t="shared" ref="L18:L25" si="8">D18</f>
        <v>шт.</v>
      </c>
      <c r="M18" s="24">
        <f t="shared" ref="M18:M25" si="9">E18</f>
        <v>1565</v>
      </c>
      <c r="N18" s="18"/>
      <c r="O18" s="23">
        <f t="shared" ref="O18:O25" si="10">F18</f>
        <v>50</v>
      </c>
      <c r="P18" s="25">
        <f t="shared" ref="P18:P25" si="11">N18*O18</f>
        <v>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6"/>
      <c r="B19" s="17">
        <v>11</v>
      </c>
      <c r="C19" s="31" t="s">
        <v>31</v>
      </c>
      <c r="D19" s="18" t="s">
        <v>14</v>
      </c>
      <c r="E19" s="30">
        <v>1565</v>
      </c>
      <c r="F19" s="32">
        <v>20</v>
      </c>
      <c r="G19" s="19">
        <f t="shared" si="7"/>
        <v>31300</v>
      </c>
      <c r="H19" s="1"/>
      <c r="I19" s="20">
        <f t="shared" si="1"/>
        <v>11</v>
      </c>
      <c r="J19" s="21" t="str">
        <f t="shared" si="2"/>
        <v>Меркурий 230 АМ-03</v>
      </c>
      <c r="K19" s="22"/>
      <c r="L19" s="23" t="str">
        <f t="shared" si="8"/>
        <v>шт.</v>
      </c>
      <c r="M19" s="24">
        <f t="shared" si="9"/>
        <v>1565</v>
      </c>
      <c r="N19" s="18"/>
      <c r="O19" s="23">
        <f t="shared" si="10"/>
        <v>20</v>
      </c>
      <c r="P19" s="25">
        <f t="shared" si="11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>
      <c r="A20" s="6"/>
      <c r="B20" s="17">
        <v>12</v>
      </c>
      <c r="C20" s="31" t="s">
        <v>32</v>
      </c>
      <c r="D20" s="18" t="s">
        <v>14</v>
      </c>
      <c r="E20" s="29">
        <v>1485</v>
      </c>
      <c r="F20" s="32">
        <v>20</v>
      </c>
      <c r="G20" s="19">
        <f t="shared" si="7"/>
        <v>29700</v>
      </c>
      <c r="H20" s="1"/>
      <c r="I20" s="20">
        <f t="shared" si="1"/>
        <v>12</v>
      </c>
      <c r="J20" s="21" t="str">
        <f t="shared" si="2"/>
        <v>ЦЭ6803В 1 230В 1-7,5А 3ф.4пр. М7 Р32</v>
      </c>
      <c r="K20" s="22"/>
      <c r="L20" s="23" t="str">
        <f t="shared" si="8"/>
        <v>шт.</v>
      </c>
      <c r="M20" s="24">
        <f t="shared" si="9"/>
        <v>1485</v>
      </c>
      <c r="N20" s="18"/>
      <c r="O20" s="23">
        <f t="shared" si="10"/>
        <v>20</v>
      </c>
      <c r="P20" s="25">
        <f t="shared" si="11"/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>
      <c r="A21" s="6"/>
      <c r="B21" s="17">
        <v>13</v>
      </c>
      <c r="C21" s="31" t="s">
        <v>33</v>
      </c>
      <c r="D21" s="18" t="s">
        <v>14</v>
      </c>
      <c r="E21" s="29">
        <v>1485</v>
      </c>
      <c r="F21" s="32">
        <v>80</v>
      </c>
      <c r="G21" s="19">
        <f t="shared" si="7"/>
        <v>118800</v>
      </c>
      <c r="H21" s="1"/>
      <c r="I21" s="20">
        <f t="shared" si="1"/>
        <v>13</v>
      </c>
      <c r="J21" s="21" t="str">
        <f t="shared" si="2"/>
        <v>ЦЭ6803В 1 230В 5-60А 3ф.4пр. М7 Р32</v>
      </c>
      <c r="K21" s="22"/>
      <c r="L21" s="23" t="str">
        <f t="shared" si="8"/>
        <v>шт.</v>
      </c>
      <c r="M21" s="24">
        <f t="shared" si="9"/>
        <v>1485</v>
      </c>
      <c r="N21" s="18"/>
      <c r="O21" s="23">
        <f t="shared" si="10"/>
        <v>80</v>
      </c>
      <c r="P21" s="25">
        <f t="shared" si="11"/>
        <v>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6"/>
      <c r="B22" s="17">
        <v>14</v>
      </c>
      <c r="C22" s="31" t="s">
        <v>34</v>
      </c>
      <c r="D22" s="18" t="s">
        <v>14</v>
      </c>
      <c r="E22" s="30">
        <v>2930</v>
      </c>
      <c r="F22" s="32">
        <v>5</v>
      </c>
      <c r="G22" s="19">
        <f t="shared" si="7"/>
        <v>14650</v>
      </c>
      <c r="H22" s="1"/>
      <c r="I22" s="20">
        <f t="shared" si="1"/>
        <v>14</v>
      </c>
      <c r="J22" s="21" t="str">
        <f t="shared" si="2"/>
        <v>Меркурий 230 AR-01 R</v>
      </c>
      <c r="K22" s="22"/>
      <c r="L22" s="23" t="str">
        <f t="shared" si="8"/>
        <v>шт.</v>
      </c>
      <c r="M22" s="24">
        <f t="shared" si="9"/>
        <v>2930</v>
      </c>
      <c r="N22" s="18"/>
      <c r="O22" s="23">
        <f t="shared" si="10"/>
        <v>5</v>
      </c>
      <c r="P22" s="25">
        <f t="shared" si="11"/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6"/>
      <c r="B23" s="17">
        <v>15</v>
      </c>
      <c r="C23" s="31" t="s">
        <v>35</v>
      </c>
      <c r="D23" s="18" t="s">
        <v>14</v>
      </c>
      <c r="E23" s="30">
        <v>2930</v>
      </c>
      <c r="F23" s="32">
        <v>5</v>
      </c>
      <c r="G23" s="19">
        <f t="shared" si="7"/>
        <v>14650</v>
      </c>
      <c r="H23" s="1"/>
      <c r="I23" s="20">
        <f t="shared" si="1"/>
        <v>15</v>
      </c>
      <c r="J23" s="21" t="str">
        <f t="shared" si="2"/>
        <v>Меркурий 230 AR-03 R</v>
      </c>
      <c r="K23" s="22"/>
      <c r="L23" s="23" t="str">
        <f t="shared" si="8"/>
        <v>шт.</v>
      </c>
      <c r="M23" s="24">
        <f t="shared" si="9"/>
        <v>2930</v>
      </c>
      <c r="N23" s="18"/>
      <c r="O23" s="23">
        <f t="shared" si="10"/>
        <v>5</v>
      </c>
      <c r="P23" s="25">
        <f t="shared" si="11"/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6"/>
      <c r="B24" s="17">
        <v>16</v>
      </c>
      <c r="C24" s="31" t="s">
        <v>36</v>
      </c>
      <c r="D24" s="18" t="s">
        <v>14</v>
      </c>
      <c r="E24" s="29">
        <v>3440</v>
      </c>
      <c r="F24" s="32">
        <v>5</v>
      </c>
      <c r="G24" s="19">
        <f t="shared" si="7"/>
        <v>17200</v>
      </c>
      <c r="H24" s="1"/>
      <c r="I24" s="20">
        <f t="shared" si="1"/>
        <v>16</v>
      </c>
      <c r="J24" s="21" t="str">
        <f t="shared" si="2"/>
        <v>Меркурий 230 АRT-02 С(R)N</v>
      </c>
      <c r="K24" s="22"/>
      <c r="L24" s="23" t="str">
        <f t="shared" si="8"/>
        <v>шт.</v>
      </c>
      <c r="M24" s="24">
        <f t="shared" si="9"/>
        <v>3440</v>
      </c>
      <c r="N24" s="18"/>
      <c r="O24" s="23">
        <f t="shared" si="10"/>
        <v>5</v>
      </c>
      <c r="P24" s="25">
        <f t="shared" si="11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6"/>
      <c r="B25" s="17">
        <v>17</v>
      </c>
      <c r="C25" s="31" t="s">
        <v>37</v>
      </c>
      <c r="D25" s="18" t="s">
        <v>14</v>
      </c>
      <c r="E25" s="30">
        <v>3530</v>
      </c>
      <c r="F25" s="32">
        <v>5</v>
      </c>
      <c r="G25" s="19">
        <f t="shared" si="7"/>
        <v>17650</v>
      </c>
      <c r="H25" s="1"/>
      <c r="I25" s="20">
        <f t="shared" si="1"/>
        <v>17</v>
      </c>
      <c r="J25" s="21" t="str">
        <f t="shared" si="2"/>
        <v>Меркурий 230 АRT-03 С(R)N</v>
      </c>
      <c r="K25" s="22"/>
      <c r="L25" s="23" t="str">
        <f t="shared" si="8"/>
        <v>шт.</v>
      </c>
      <c r="M25" s="24">
        <f t="shared" si="9"/>
        <v>3530</v>
      </c>
      <c r="N25" s="18"/>
      <c r="O25" s="23">
        <f t="shared" si="10"/>
        <v>5</v>
      </c>
      <c r="P25" s="25">
        <f t="shared" si="11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6"/>
      <c r="B26" s="17">
        <v>18</v>
      </c>
      <c r="C26" s="31" t="s">
        <v>38</v>
      </c>
      <c r="D26" s="18" t="s">
        <v>14</v>
      </c>
      <c r="E26" s="29">
        <v>4055</v>
      </c>
      <c r="F26" s="32">
        <v>10</v>
      </c>
      <c r="G26" s="19">
        <f t="shared" ref="G26:G33" si="12">E26*F26</f>
        <v>40550</v>
      </c>
      <c r="H26" s="1"/>
      <c r="I26" s="20">
        <f t="shared" si="1"/>
        <v>18</v>
      </c>
      <c r="J26" s="21" t="str">
        <f t="shared" si="2"/>
        <v>Меркурий 230 АRT-00 PQRSIDN</v>
      </c>
      <c r="K26" s="22"/>
      <c r="L26" s="23" t="str">
        <f t="shared" ref="L26:L33" si="13">D26</f>
        <v>шт.</v>
      </c>
      <c r="M26" s="24">
        <f t="shared" ref="M26:M33" si="14">E26</f>
        <v>4055</v>
      </c>
      <c r="N26" s="18"/>
      <c r="O26" s="23">
        <f t="shared" ref="O26:O33" si="15">F26</f>
        <v>10</v>
      </c>
      <c r="P26" s="25">
        <f t="shared" ref="P26:P33" si="16">N26*O26</f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>
      <c r="A27" s="6"/>
      <c r="B27" s="17">
        <v>19</v>
      </c>
      <c r="C27" s="31" t="s">
        <v>39</v>
      </c>
      <c r="D27" s="18" t="s">
        <v>14</v>
      </c>
      <c r="E27" s="30">
        <v>4055</v>
      </c>
      <c r="F27" s="32">
        <v>10</v>
      </c>
      <c r="G27" s="19">
        <f t="shared" si="12"/>
        <v>40550</v>
      </c>
      <c r="H27" s="1"/>
      <c r="I27" s="20">
        <f t="shared" si="1"/>
        <v>19</v>
      </c>
      <c r="J27" s="21" t="str">
        <f t="shared" si="2"/>
        <v>Меркурий 230 АRT-01 PQRSIN</v>
      </c>
      <c r="K27" s="22"/>
      <c r="L27" s="23" t="str">
        <f t="shared" si="13"/>
        <v>шт.</v>
      </c>
      <c r="M27" s="24">
        <f t="shared" si="14"/>
        <v>4055</v>
      </c>
      <c r="N27" s="18"/>
      <c r="O27" s="23">
        <f t="shared" si="15"/>
        <v>10</v>
      </c>
      <c r="P27" s="25">
        <f t="shared" si="16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>
      <c r="A28" s="6"/>
      <c r="B28" s="17">
        <v>20</v>
      </c>
      <c r="C28" s="31" t="s">
        <v>40</v>
      </c>
      <c r="D28" s="18" t="s">
        <v>14</v>
      </c>
      <c r="E28" s="29">
        <v>3585</v>
      </c>
      <c r="F28" s="32">
        <v>10</v>
      </c>
      <c r="G28" s="19">
        <f t="shared" si="12"/>
        <v>35850</v>
      </c>
      <c r="H28" s="1"/>
      <c r="I28" s="20">
        <f t="shared" si="1"/>
        <v>20</v>
      </c>
      <c r="J28" s="21" t="str">
        <f t="shared" si="2"/>
        <v>Меркурий 230 АRT-02 PQRSIN</v>
      </c>
      <c r="K28" s="22"/>
      <c r="L28" s="23" t="str">
        <f t="shared" si="13"/>
        <v>шт.</v>
      </c>
      <c r="M28" s="24">
        <f t="shared" si="14"/>
        <v>3585</v>
      </c>
      <c r="N28" s="18"/>
      <c r="O28" s="23">
        <f t="shared" si="15"/>
        <v>10</v>
      </c>
      <c r="P28" s="25">
        <f t="shared" si="16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6"/>
      <c r="B29" s="17">
        <v>21</v>
      </c>
      <c r="C29" s="31" t="s">
        <v>41</v>
      </c>
      <c r="D29" s="18" t="s">
        <v>14</v>
      </c>
      <c r="E29" s="30">
        <v>3585</v>
      </c>
      <c r="F29" s="32">
        <v>30</v>
      </c>
      <c r="G29" s="19">
        <f t="shared" si="12"/>
        <v>107550</v>
      </c>
      <c r="H29" s="1"/>
      <c r="I29" s="20">
        <f t="shared" si="1"/>
        <v>21</v>
      </c>
      <c r="J29" s="21" t="str">
        <f t="shared" si="2"/>
        <v>Меркурий 230 АRT-03 PQRSIDN</v>
      </c>
      <c r="K29" s="22"/>
      <c r="L29" s="23" t="str">
        <f t="shared" si="13"/>
        <v>шт.</v>
      </c>
      <c r="M29" s="24">
        <f t="shared" si="14"/>
        <v>3585</v>
      </c>
      <c r="N29" s="18"/>
      <c r="O29" s="23">
        <f t="shared" si="15"/>
        <v>30</v>
      </c>
      <c r="P29" s="25">
        <f t="shared" si="16"/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6"/>
      <c r="B30" s="17">
        <v>22</v>
      </c>
      <c r="C30" s="31" t="s">
        <v>42</v>
      </c>
      <c r="D30" s="18" t="s">
        <v>14</v>
      </c>
      <c r="E30" s="30">
        <v>11020</v>
      </c>
      <c r="F30" s="33">
        <v>10</v>
      </c>
      <c r="G30" s="19">
        <f t="shared" si="12"/>
        <v>110200</v>
      </c>
      <c r="H30" s="1"/>
      <c r="I30" s="20">
        <f t="shared" si="1"/>
        <v>22</v>
      </c>
      <c r="J30" s="21" t="str">
        <f t="shared" si="2"/>
        <v>ПСЧ-4ТМ.05МД.23</v>
      </c>
      <c r="K30" s="22"/>
      <c r="L30" s="23" t="str">
        <f t="shared" si="13"/>
        <v>шт.</v>
      </c>
      <c r="M30" s="24">
        <f t="shared" si="14"/>
        <v>11020</v>
      </c>
      <c r="N30" s="18"/>
      <c r="O30" s="23">
        <f t="shared" si="15"/>
        <v>10</v>
      </c>
      <c r="P30" s="25">
        <f t="shared" si="16"/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6"/>
      <c r="B31" s="17">
        <v>23</v>
      </c>
      <c r="C31" s="31" t="s">
        <v>43</v>
      </c>
      <c r="D31" s="18" t="s">
        <v>14</v>
      </c>
      <c r="E31" s="30">
        <v>14100</v>
      </c>
      <c r="F31" s="32">
        <v>2</v>
      </c>
      <c r="G31" s="19">
        <f t="shared" si="12"/>
        <v>28200</v>
      </c>
      <c r="H31" s="1"/>
      <c r="I31" s="20">
        <f t="shared" si="1"/>
        <v>23</v>
      </c>
      <c r="J31" s="21" t="str">
        <f t="shared" si="2"/>
        <v>ПСЧ-4ТМ.05МК.22</v>
      </c>
      <c r="K31" s="22"/>
      <c r="L31" s="23" t="str">
        <f t="shared" si="13"/>
        <v>шт.</v>
      </c>
      <c r="M31" s="24">
        <f t="shared" si="14"/>
        <v>14100</v>
      </c>
      <c r="N31" s="18"/>
      <c r="O31" s="23">
        <f t="shared" si="15"/>
        <v>2</v>
      </c>
      <c r="P31" s="25">
        <f t="shared" si="16"/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6"/>
      <c r="B32" s="17">
        <v>24</v>
      </c>
      <c r="C32" s="34" t="s">
        <v>44</v>
      </c>
      <c r="D32" s="18" t="s">
        <v>14</v>
      </c>
      <c r="E32" s="29">
        <v>7130</v>
      </c>
      <c r="F32" s="32">
        <v>5</v>
      </c>
      <c r="G32" s="19">
        <f t="shared" si="12"/>
        <v>35650</v>
      </c>
      <c r="H32" s="1"/>
      <c r="I32" s="20">
        <f t="shared" si="1"/>
        <v>24</v>
      </c>
      <c r="J32" s="21" t="str">
        <f t="shared" si="2"/>
        <v>Меркурий 234 ART2-00 P</v>
      </c>
      <c r="K32" s="22"/>
      <c r="L32" s="23" t="str">
        <f t="shared" si="13"/>
        <v>шт.</v>
      </c>
      <c r="M32" s="24">
        <f t="shared" si="14"/>
        <v>7130</v>
      </c>
      <c r="N32" s="18"/>
      <c r="O32" s="23">
        <f t="shared" si="15"/>
        <v>5</v>
      </c>
      <c r="P32" s="25">
        <f t="shared" si="16"/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6"/>
      <c r="B33" s="17">
        <v>25</v>
      </c>
      <c r="C33" s="34" t="s">
        <v>45</v>
      </c>
      <c r="D33" s="18" t="s">
        <v>14</v>
      </c>
      <c r="E33" s="30">
        <v>7130</v>
      </c>
      <c r="F33" s="32">
        <v>5</v>
      </c>
      <c r="G33" s="19">
        <f t="shared" si="12"/>
        <v>35650</v>
      </c>
      <c r="H33" s="1"/>
      <c r="I33" s="20">
        <f t="shared" si="1"/>
        <v>25</v>
      </c>
      <c r="J33" s="21" t="str">
        <f t="shared" si="2"/>
        <v>Меркурий 234 ART2-03 P</v>
      </c>
      <c r="K33" s="22"/>
      <c r="L33" s="23" t="str">
        <f t="shared" si="13"/>
        <v>шт.</v>
      </c>
      <c r="M33" s="24">
        <f t="shared" si="14"/>
        <v>7130</v>
      </c>
      <c r="N33" s="18"/>
      <c r="O33" s="23">
        <f t="shared" si="15"/>
        <v>5</v>
      </c>
      <c r="P33" s="25">
        <f t="shared" si="16"/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6"/>
      <c r="B34" s="17">
        <v>26</v>
      </c>
      <c r="C34" s="34" t="s">
        <v>46</v>
      </c>
      <c r="D34" s="18" t="s">
        <v>14</v>
      </c>
      <c r="E34" s="29">
        <v>9580</v>
      </c>
      <c r="F34" s="32">
        <v>5</v>
      </c>
      <c r="G34" s="19">
        <f t="shared" ref="G34:G41" si="17">E34*F34</f>
        <v>47900</v>
      </c>
      <c r="H34" s="1"/>
      <c r="I34" s="20">
        <f t="shared" si="1"/>
        <v>26</v>
      </c>
      <c r="J34" s="21" t="str">
        <f t="shared" si="2"/>
        <v>Mеркурий 234 ARTM2-00 PB.R</v>
      </c>
      <c r="K34" s="22"/>
      <c r="L34" s="23" t="str">
        <f t="shared" ref="L34:L41" si="18">D34</f>
        <v>шт.</v>
      </c>
      <c r="M34" s="24">
        <f t="shared" ref="M34:M41" si="19">E34</f>
        <v>9580</v>
      </c>
      <c r="N34" s="18"/>
      <c r="O34" s="23">
        <f t="shared" ref="O34:O41" si="20">F34</f>
        <v>5</v>
      </c>
      <c r="P34" s="25">
        <f t="shared" ref="P34:P41" si="21">N34*O34</f>
        <v>0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5.5">
      <c r="A35" s="6"/>
      <c r="B35" s="17">
        <v>27</v>
      </c>
      <c r="C35" s="34" t="s">
        <v>47</v>
      </c>
      <c r="D35" s="18" t="s">
        <v>14</v>
      </c>
      <c r="E35" s="30">
        <v>9580</v>
      </c>
      <c r="F35" s="32">
        <v>5</v>
      </c>
      <c r="G35" s="19">
        <f t="shared" si="17"/>
        <v>47900</v>
      </c>
      <c r="H35" s="1"/>
      <c r="I35" s="20">
        <f t="shared" si="1"/>
        <v>27</v>
      </c>
      <c r="J35" s="21" t="str">
        <f t="shared" si="2"/>
        <v>Mеркурий 234 ARTM2-03 (D)PB.R</v>
      </c>
      <c r="K35" s="22"/>
      <c r="L35" s="23" t="str">
        <f t="shared" si="18"/>
        <v>шт.</v>
      </c>
      <c r="M35" s="24">
        <f t="shared" si="19"/>
        <v>9580</v>
      </c>
      <c r="N35" s="18"/>
      <c r="O35" s="23">
        <f t="shared" si="20"/>
        <v>5</v>
      </c>
      <c r="P35" s="25">
        <f t="shared" si="21"/>
        <v>0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6"/>
      <c r="B36" s="17">
        <v>28</v>
      </c>
      <c r="C36" s="34" t="s">
        <v>48</v>
      </c>
      <c r="D36" s="18" t="s">
        <v>14</v>
      </c>
      <c r="E36" s="30">
        <v>3860</v>
      </c>
      <c r="F36" s="32">
        <v>5</v>
      </c>
      <c r="G36" s="19">
        <f t="shared" si="17"/>
        <v>19300</v>
      </c>
      <c r="H36" s="1"/>
      <c r="I36" s="20">
        <f t="shared" si="1"/>
        <v>28</v>
      </c>
      <c r="J36" s="21" t="str">
        <f t="shared" si="2"/>
        <v>Меркурий 236 АRT-01 PQRS</v>
      </c>
      <c r="K36" s="22"/>
      <c r="L36" s="23" t="str">
        <f t="shared" si="18"/>
        <v>шт.</v>
      </c>
      <c r="M36" s="24">
        <f t="shared" si="19"/>
        <v>3860</v>
      </c>
      <c r="N36" s="18"/>
      <c r="O36" s="23">
        <f t="shared" si="20"/>
        <v>5</v>
      </c>
      <c r="P36" s="25">
        <f t="shared" si="21"/>
        <v>0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6"/>
      <c r="B37" s="17">
        <v>29</v>
      </c>
      <c r="C37" s="31" t="s">
        <v>49</v>
      </c>
      <c r="D37" s="18" t="s">
        <v>14</v>
      </c>
      <c r="E37" s="30">
        <v>11020</v>
      </c>
      <c r="F37" s="32">
        <v>2</v>
      </c>
      <c r="G37" s="19">
        <f t="shared" si="17"/>
        <v>22040</v>
      </c>
      <c r="H37" s="1"/>
      <c r="I37" s="20">
        <f t="shared" si="1"/>
        <v>29</v>
      </c>
      <c r="J37" s="21" t="str">
        <f t="shared" si="2"/>
        <v>ПСЧ-4ТМ.05МД.21</v>
      </c>
      <c r="K37" s="22"/>
      <c r="L37" s="23" t="str">
        <f t="shared" si="18"/>
        <v>шт.</v>
      </c>
      <c r="M37" s="24">
        <f t="shared" si="19"/>
        <v>11020</v>
      </c>
      <c r="N37" s="18"/>
      <c r="O37" s="23">
        <f t="shared" si="20"/>
        <v>2</v>
      </c>
      <c r="P37" s="25">
        <f t="shared" si="21"/>
        <v>0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6"/>
      <c r="B38" s="17">
        <v>30</v>
      </c>
      <c r="C38" s="31" t="s">
        <v>50</v>
      </c>
      <c r="D38" s="18" t="s">
        <v>14</v>
      </c>
      <c r="E38" s="30">
        <v>14060</v>
      </c>
      <c r="F38" s="32">
        <v>2</v>
      </c>
      <c r="G38" s="19">
        <f t="shared" si="17"/>
        <v>28120</v>
      </c>
      <c r="H38" s="1"/>
      <c r="I38" s="20">
        <f t="shared" si="1"/>
        <v>30</v>
      </c>
      <c r="J38" s="21" t="str">
        <f t="shared" si="2"/>
        <v>ПСЧ-4ТМ.05МК.21</v>
      </c>
      <c r="K38" s="22"/>
      <c r="L38" s="23" t="str">
        <f t="shared" si="18"/>
        <v>шт.</v>
      </c>
      <c r="M38" s="24">
        <f t="shared" si="19"/>
        <v>14060</v>
      </c>
      <c r="N38" s="18"/>
      <c r="O38" s="23">
        <f t="shared" si="20"/>
        <v>2</v>
      </c>
      <c r="P38" s="25">
        <f t="shared" si="21"/>
        <v>0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6"/>
      <c r="B39" s="17">
        <v>31</v>
      </c>
      <c r="C39" s="31" t="s">
        <v>51</v>
      </c>
      <c r="D39" s="18" t="s">
        <v>14</v>
      </c>
      <c r="E39" s="30">
        <v>22365</v>
      </c>
      <c r="F39" s="32">
        <v>2</v>
      </c>
      <c r="G39" s="19">
        <f t="shared" si="17"/>
        <v>44730</v>
      </c>
      <c r="H39" s="1"/>
      <c r="I39" s="20">
        <f t="shared" si="1"/>
        <v>31</v>
      </c>
      <c r="J39" s="21" t="str">
        <f t="shared" si="2"/>
        <v>СЭТ-4ТМ.03М.08</v>
      </c>
      <c r="K39" s="22"/>
      <c r="L39" s="23" t="str">
        <f t="shared" si="18"/>
        <v>шт.</v>
      </c>
      <c r="M39" s="24">
        <f t="shared" si="19"/>
        <v>22365</v>
      </c>
      <c r="N39" s="18"/>
      <c r="O39" s="23">
        <f t="shared" si="20"/>
        <v>2</v>
      </c>
      <c r="P39" s="25">
        <f t="shared" si="21"/>
        <v>0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6"/>
      <c r="B40" s="17">
        <v>32</v>
      </c>
      <c r="C40" s="34" t="s">
        <v>52</v>
      </c>
      <c r="D40" s="18" t="s">
        <v>14</v>
      </c>
      <c r="E40" s="29">
        <v>4138</v>
      </c>
      <c r="F40" s="32">
        <v>10</v>
      </c>
      <c r="G40" s="19">
        <f t="shared" si="17"/>
        <v>41380</v>
      </c>
      <c r="H40" s="1"/>
      <c r="I40" s="20">
        <f t="shared" si="1"/>
        <v>32</v>
      </c>
      <c r="J40" s="21" t="str">
        <f t="shared" si="2"/>
        <v>Меркурий 201.8TLO</v>
      </c>
      <c r="K40" s="22"/>
      <c r="L40" s="23" t="str">
        <f t="shared" si="18"/>
        <v>шт.</v>
      </c>
      <c r="M40" s="24">
        <f t="shared" si="19"/>
        <v>4138</v>
      </c>
      <c r="N40" s="18"/>
      <c r="O40" s="23">
        <f t="shared" si="20"/>
        <v>10</v>
      </c>
      <c r="P40" s="25">
        <f t="shared" si="21"/>
        <v>0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6"/>
      <c r="B41" s="17">
        <v>33</v>
      </c>
      <c r="C41" s="31" t="s">
        <v>53</v>
      </c>
      <c r="D41" s="18" t="s">
        <v>14</v>
      </c>
      <c r="E41" s="29">
        <v>7915</v>
      </c>
      <c r="F41" s="32">
        <v>2</v>
      </c>
      <c r="G41" s="19">
        <f t="shared" si="17"/>
        <v>15830</v>
      </c>
      <c r="H41" s="1"/>
      <c r="I41" s="20">
        <f t="shared" si="1"/>
        <v>33</v>
      </c>
      <c r="J41" s="21" t="str">
        <f t="shared" si="2"/>
        <v>Mеркурий 234 ARTM-02 PОB.L2</v>
      </c>
      <c r="K41" s="22"/>
      <c r="L41" s="23" t="str">
        <f t="shared" si="18"/>
        <v>шт.</v>
      </c>
      <c r="M41" s="24">
        <f t="shared" si="19"/>
        <v>7915</v>
      </c>
      <c r="N41" s="18"/>
      <c r="O41" s="23">
        <f t="shared" si="20"/>
        <v>2</v>
      </c>
      <c r="P41" s="25">
        <f t="shared" si="21"/>
        <v>0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>
      <c r="A42" s="6"/>
      <c r="B42" s="17">
        <v>34</v>
      </c>
      <c r="C42" s="31" t="s">
        <v>54</v>
      </c>
      <c r="D42" s="18" t="s">
        <v>14</v>
      </c>
      <c r="E42" s="29">
        <v>7420</v>
      </c>
      <c r="F42" s="32">
        <v>2</v>
      </c>
      <c r="G42" s="19">
        <f t="shared" ref="G42:G58" si="22">E42*F42</f>
        <v>14840</v>
      </c>
      <c r="H42" s="1"/>
      <c r="I42" s="20">
        <f t="shared" si="1"/>
        <v>34</v>
      </c>
      <c r="J42" s="21" t="str">
        <f t="shared" si="2"/>
        <v>Mеркурий 234 ARTM-03 PB.L2</v>
      </c>
      <c r="K42" s="22"/>
      <c r="L42" s="23" t="str">
        <f t="shared" ref="L42:L58" si="23">D42</f>
        <v>шт.</v>
      </c>
      <c r="M42" s="24">
        <f t="shared" ref="M42:M74" si="24">E42</f>
        <v>7420</v>
      </c>
      <c r="N42" s="18"/>
      <c r="O42" s="23">
        <f t="shared" ref="O42:O74" si="25">F42</f>
        <v>2</v>
      </c>
      <c r="P42" s="25">
        <f t="shared" ref="P42:P74" si="26">N42*O42</f>
        <v>0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6"/>
      <c r="B43" s="17">
        <v>35</v>
      </c>
      <c r="C43" s="31" t="s">
        <v>55</v>
      </c>
      <c r="D43" s="18" t="s">
        <v>14</v>
      </c>
      <c r="E43" s="30">
        <v>5245</v>
      </c>
      <c r="F43" s="32">
        <v>10</v>
      </c>
      <c r="G43" s="19">
        <f t="shared" si="22"/>
        <v>52450</v>
      </c>
      <c r="H43" s="1"/>
      <c r="I43" s="20">
        <f t="shared" si="1"/>
        <v>35</v>
      </c>
      <c r="J43" s="21" t="str">
        <f t="shared" si="2"/>
        <v>Меркурий 203.2Т GBO</v>
      </c>
      <c r="K43" s="22"/>
      <c r="L43" s="23" t="str">
        <f t="shared" si="23"/>
        <v>шт.</v>
      </c>
      <c r="M43" s="24">
        <f t="shared" si="24"/>
        <v>5245</v>
      </c>
      <c r="N43" s="18"/>
      <c r="O43" s="23">
        <f t="shared" si="25"/>
        <v>10</v>
      </c>
      <c r="P43" s="25">
        <f t="shared" si="26"/>
        <v>0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6"/>
      <c r="B44" s="17">
        <v>36</v>
      </c>
      <c r="C44" s="31" t="s">
        <v>56</v>
      </c>
      <c r="D44" s="18" t="s">
        <v>14</v>
      </c>
      <c r="E44" s="29">
        <v>6430</v>
      </c>
      <c r="F44" s="32">
        <v>2</v>
      </c>
      <c r="G44" s="19">
        <f t="shared" si="22"/>
        <v>12860</v>
      </c>
      <c r="H44" s="1"/>
      <c r="I44" s="20">
        <f t="shared" si="1"/>
        <v>36</v>
      </c>
      <c r="J44" s="21" t="str">
        <f t="shared" si="2"/>
        <v>iRDA адаптер ACT-IR220L</v>
      </c>
      <c r="K44" s="22"/>
      <c r="L44" s="23" t="str">
        <f t="shared" si="23"/>
        <v>шт.</v>
      </c>
      <c r="M44" s="24">
        <f t="shared" si="24"/>
        <v>6430</v>
      </c>
      <c r="N44" s="18"/>
      <c r="O44" s="23">
        <f t="shared" si="25"/>
        <v>2</v>
      </c>
      <c r="P44" s="25">
        <f t="shared" si="26"/>
        <v>0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5.5">
      <c r="A45" s="6"/>
      <c r="B45" s="17">
        <v>37</v>
      </c>
      <c r="C45" s="31" t="s">
        <v>57</v>
      </c>
      <c r="D45" s="18" t="s">
        <v>14</v>
      </c>
      <c r="E45" s="30">
        <v>5890</v>
      </c>
      <c r="F45" s="32">
        <v>2</v>
      </c>
      <c r="G45" s="19">
        <f t="shared" si="22"/>
        <v>11780</v>
      </c>
      <c r="H45" s="1"/>
      <c r="I45" s="20">
        <f t="shared" si="1"/>
        <v>37</v>
      </c>
      <c r="J45" s="21" t="str">
        <f t="shared" si="2"/>
        <v>Концентратор трехфазный Меркурий 225.21</v>
      </c>
      <c r="K45" s="22"/>
      <c r="L45" s="23" t="str">
        <f t="shared" si="23"/>
        <v>шт.</v>
      </c>
      <c r="M45" s="24">
        <f t="shared" si="24"/>
        <v>5890</v>
      </c>
      <c r="N45" s="18"/>
      <c r="O45" s="23">
        <f t="shared" si="25"/>
        <v>2</v>
      </c>
      <c r="P45" s="25">
        <f t="shared" si="26"/>
        <v>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6"/>
      <c r="B46" s="17">
        <v>38</v>
      </c>
      <c r="C46" s="31" t="s">
        <v>58</v>
      </c>
      <c r="D46" s="18" t="s">
        <v>14</v>
      </c>
      <c r="E46" s="29">
        <v>37060</v>
      </c>
      <c r="F46" s="32">
        <v>1</v>
      </c>
      <c r="G46" s="19">
        <f t="shared" si="22"/>
        <v>37060</v>
      </c>
      <c r="H46" s="1"/>
      <c r="I46" s="20">
        <f t="shared" si="1"/>
        <v>38</v>
      </c>
      <c r="J46" s="21" t="str">
        <f t="shared" si="2"/>
        <v>УСПД Меркурий 250.22GRL</v>
      </c>
      <c r="K46" s="22"/>
      <c r="L46" s="23" t="str">
        <f t="shared" si="23"/>
        <v>шт.</v>
      </c>
      <c r="M46" s="24">
        <f t="shared" si="24"/>
        <v>37060</v>
      </c>
      <c r="N46" s="18"/>
      <c r="O46" s="23">
        <f t="shared" si="25"/>
        <v>1</v>
      </c>
      <c r="P46" s="25">
        <f t="shared" si="26"/>
        <v>0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6"/>
      <c r="B47" s="17">
        <v>39</v>
      </c>
      <c r="C47" s="31" t="s">
        <v>59</v>
      </c>
      <c r="D47" s="18" t="s">
        <v>14</v>
      </c>
      <c r="E47" s="30">
        <v>31230</v>
      </c>
      <c r="F47" s="32">
        <v>1</v>
      </c>
      <c r="G47" s="19">
        <f t="shared" si="22"/>
        <v>31230</v>
      </c>
      <c r="H47" s="1"/>
      <c r="I47" s="20">
        <f t="shared" si="1"/>
        <v>39</v>
      </c>
      <c r="J47" s="21" t="str">
        <f t="shared" si="2"/>
        <v>УСПД Меркурий 250.GR.4R</v>
      </c>
      <c r="K47" s="22"/>
      <c r="L47" s="23" t="str">
        <f t="shared" si="23"/>
        <v>шт.</v>
      </c>
      <c r="M47" s="24">
        <f t="shared" si="24"/>
        <v>31230</v>
      </c>
      <c r="N47" s="18"/>
      <c r="O47" s="23">
        <f t="shared" si="25"/>
        <v>1</v>
      </c>
      <c r="P47" s="25">
        <f t="shared" si="26"/>
        <v>0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6"/>
      <c r="B48" s="17">
        <v>40</v>
      </c>
      <c r="C48" s="31" t="s">
        <v>60</v>
      </c>
      <c r="D48" s="18" t="s">
        <v>14</v>
      </c>
      <c r="E48" s="29">
        <v>11900</v>
      </c>
      <c r="F48" s="32">
        <v>1</v>
      </c>
      <c r="G48" s="19">
        <f t="shared" si="22"/>
        <v>11900</v>
      </c>
      <c r="H48" s="1"/>
      <c r="I48" s="20">
        <f t="shared" si="1"/>
        <v>40</v>
      </c>
      <c r="J48" s="21" t="str">
        <f t="shared" si="2"/>
        <v>Коммуникатор С-1.02</v>
      </c>
      <c r="K48" s="22"/>
      <c r="L48" s="23" t="str">
        <f t="shared" si="23"/>
        <v>шт.</v>
      </c>
      <c r="M48" s="24">
        <f t="shared" si="24"/>
        <v>11900</v>
      </c>
      <c r="N48" s="18"/>
      <c r="O48" s="23">
        <f t="shared" si="25"/>
        <v>1</v>
      </c>
      <c r="P48" s="25">
        <f t="shared" si="26"/>
        <v>0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6"/>
      <c r="B49" s="17">
        <v>41</v>
      </c>
      <c r="C49" s="31" t="s">
        <v>61</v>
      </c>
      <c r="D49" s="18" t="s">
        <v>14</v>
      </c>
      <c r="E49" s="30">
        <v>6980</v>
      </c>
      <c r="F49" s="32">
        <v>1</v>
      </c>
      <c r="G49" s="19">
        <f t="shared" si="22"/>
        <v>6980</v>
      </c>
      <c r="H49" s="1"/>
      <c r="I49" s="20">
        <f t="shared" si="1"/>
        <v>41</v>
      </c>
      <c r="J49" s="21" t="str">
        <f t="shared" si="2"/>
        <v>Коммуникатор С-1.02.01</v>
      </c>
      <c r="K49" s="22"/>
      <c r="L49" s="23" t="str">
        <f t="shared" si="23"/>
        <v>шт.</v>
      </c>
      <c r="M49" s="24">
        <f t="shared" si="24"/>
        <v>6980</v>
      </c>
      <c r="N49" s="18"/>
      <c r="O49" s="23">
        <f t="shared" si="25"/>
        <v>1</v>
      </c>
      <c r="P49" s="25">
        <f t="shared" si="26"/>
        <v>0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5.5">
      <c r="A50" s="6"/>
      <c r="B50" s="17">
        <v>42</v>
      </c>
      <c r="C50" s="31" t="s">
        <v>62</v>
      </c>
      <c r="D50" s="18" t="s">
        <v>14</v>
      </c>
      <c r="E50" s="29">
        <v>2905</v>
      </c>
      <c r="F50" s="32">
        <v>1</v>
      </c>
      <c r="G50" s="19">
        <f t="shared" si="22"/>
        <v>2905</v>
      </c>
      <c r="H50" s="1"/>
      <c r="I50" s="20">
        <f t="shared" si="1"/>
        <v>42</v>
      </c>
      <c r="J50" s="21" t="str">
        <f t="shared" si="2"/>
        <v>Устройство сопряжения оптические УСО-2</v>
      </c>
      <c r="K50" s="22"/>
      <c r="L50" s="23" t="str">
        <f t="shared" si="23"/>
        <v>шт.</v>
      </c>
      <c r="M50" s="24">
        <f t="shared" si="24"/>
        <v>2905</v>
      </c>
      <c r="N50" s="18"/>
      <c r="O50" s="23">
        <f t="shared" si="25"/>
        <v>1</v>
      </c>
      <c r="P50" s="25">
        <f t="shared" si="26"/>
        <v>0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>
      <c r="A51" s="6"/>
      <c r="B51" s="17">
        <v>43</v>
      </c>
      <c r="C51" s="31" t="s">
        <v>63</v>
      </c>
      <c r="D51" s="18" t="s">
        <v>14</v>
      </c>
      <c r="E51" s="29">
        <v>1485</v>
      </c>
      <c r="F51" s="32">
        <v>2</v>
      </c>
      <c r="G51" s="19">
        <f t="shared" si="22"/>
        <v>2970</v>
      </c>
      <c r="H51" s="1"/>
      <c r="I51" s="20">
        <f t="shared" si="1"/>
        <v>43</v>
      </c>
      <c r="J51" s="21" t="str">
        <f t="shared" si="2"/>
        <v>Устройство сопряжения УСТ-01</v>
      </c>
      <c r="K51" s="22"/>
      <c r="L51" s="23" t="str">
        <f t="shared" si="23"/>
        <v>шт.</v>
      </c>
      <c r="M51" s="24">
        <f t="shared" si="24"/>
        <v>1485</v>
      </c>
      <c r="N51" s="18"/>
      <c r="O51" s="23">
        <f t="shared" si="25"/>
        <v>2</v>
      </c>
      <c r="P51" s="25">
        <f t="shared" si="26"/>
        <v>0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6"/>
      <c r="B52" s="17">
        <v>44</v>
      </c>
      <c r="C52" s="31" t="s">
        <v>64</v>
      </c>
      <c r="D52" s="18" t="s">
        <v>14</v>
      </c>
      <c r="E52" s="29">
        <v>4480</v>
      </c>
      <c r="F52" s="32">
        <v>2</v>
      </c>
      <c r="G52" s="19">
        <f t="shared" si="22"/>
        <v>8960</v>
      </c>
      <c r="H52" s="1"/>
      <c r="I52" s="20">
        <f t="shared" si="1"/>
        <v>44</v>
      </c>
      <c r="J52" s="21" t="str">
        <f t="shared" si="2"/>
        <v>Модем PLC M-2.01</v>
      </c>
      <c r="K52" s="22"/>
      <c r="L52" s="23" t="str">
        <f t="shared" si="23"/>
        <v>шт.</v>
      </c>
      <c r="M52" s="24">
        <f t="shared" si="24"/>
        <v>4480</v>
      </c>
      <c r="N52" s="18"/>
      <c r="O52" s="23">
        <f t="shared" si="25"/>
        <v>2</v>
      </c>
      <c r="P52" s="25">
        <f t="shared" si="26"/>
        <v>0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5.5">
      <c r="A53" s="6"/>
      <c r="B53" s="17">
        <v>45</v>
      </c>
      <c r="C53" s="31" t="s">
        <v>65</v>
      </c>
      <c r="D53" s="18" t="s">
        <v>14</v>
      </c>
      <c r="E53" s="30">
        <v>3085</v>
      </c>
      <c r="F53" s="32">
        <v>2</v>
      </c>
      <c r="G53" s="19">
        <f t="shared" si="22"/>
        <v>6170</v>
      </c>
      <c r="H53" s="1"/>
      <c r="I53" s="20">
        <f t="shared" si="1"/>
        <v>45</v>
      </c>
      <c r="J53" s="21" t="str">
        <f t="shared" si="2"/>
        <v>Преобразователь интерфейсов ПИ-2</v>
      </c>
      <c r="K53" s="22"/>
      <c r="L53" s="23" t="str">
        <f t="shared" si="23"/>
        <v>шт.</v>
      </c>
      <c r="M53" s="24">
        <f t="shared" si="24"/>
        <v>3085</v>
      </c>
      <c r="N53" s="18"/>
      <c r="O53" s="23">
        <f t="shared" si="25"/>
        <v>2</v>
      </c>
      <c r="P53" s="25">
        <f t="shared" si="26"/>
        <v>0</v>
      </c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6"/>
      <c r="B54" s="17">
        <v>46</v>
      </c>
      <c r="C54" s="31" t="s">
        <v>66</v>
      </c>
      <c r="D54" s="18" t="s">
        <v>14</v>
      </c>
      <c r="E54" s="29">
        <v>5850</v>
      </c>
      <c r="F54" s="32">
        <v>15</v>
      </c>
      <c r="G54" s="19">
        <f t="shared" si="22"/>
        <v>87750</v>
      </c>
      <c r="H54" s="1"/>
      <c r="I54" s="20">
        <f t="shared" si="1"/>
        <v>46</v>
      </c>
      <c r="J54" s="21" t="str">
        <f t="shared" si="2"/>
        <v>GSM/GPRS-модем iRZ ATM21.B</v>
      </c>
      <c r="K54" s="22"/>
      <c r="L54" s="23" t="str">
        <f t="shared" si="23"/>
        <v>шт.</v>
      </c>
      <c r="M54" s="24">
        <f t="shared" si="24"/>
        <v>5850</v>
      </c>
      <c r="N54" s="18"/>
      <c r="O54" s="23">
        <f t="shared" si="25"/>
        <v>15</v>
      </c>
      <c r="P54" s="25">
        <f t="shared" si="26"/>
        <v>0</v>
      </c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6"/>
      <c r="B55" s="17">
        <v>47</v>
      </c>
      <c r="C55" s="31" t="s">
        <v>67</v>
      </c>
      <c r="D55" s="18" t="s">
        <v>14</v>
      </c>
      <c r="E55" s="29">
        <v>315</v>
      </c>
      <c r="F55" s="32">
        <v>15</v>
      </c>
      <c r="G55" s="19">
        <f t="shared" si="22"/>
        <v>4725</v>
      </c>
      <c r="H55" s="1"/>
      <c r="I55" s="20">
        <f t="shared" si="1"/>
        <v>47</v>
      </c>
      <c r="J55" s="21" t="str">
        <f t="shared" si="2"/>
        <v>Антенна mini GSM SMA</v>
      </c>
      <c r="K55" s="22"/>
      <c r="L55" s="23" t="str">
        <f t="shared" si="23"/>
        <v>шт.</v>
      </c>
      <c r="M55" s="24">
        <f t="shared" si="24"/>
        <v>315</v>
      </c>
      <c r="N55" s="18"/>
      <c r="O55" s="23">
        <f t="shared" si="25"/>
        <v>15</v>
      </c>
      <c r="P55" s="25">
        <f t="shared" si="26"/>
        <v>0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5.5">
      <c r="A56" s="6"/>
      <c r="B56" s="17">
        <v>48</v>
      </c>
      <c r="C56" s="31" t="s">
        <v>68</v>
      </c>
      <c r="D56" s="18" t="s">
        <v>14</v>
      </c>
      <c r="E56" s="29">
        <v>5885</v>
      </c>
      <c r="F56" s="32">
        <v>5</v>
      </c>
      <c r="G56" s="19">
        <f t="shared" si="22"/>
        <v>29425</v>
      </c>
      <c r="H56" s="1"/>
      <c r="I56" s="20">
        <f t="shared" si="1"/>
        <v>48</v>
      </c>
      <c r="J56" s="21" t="str">
        <f t="shared" si="2"/>
        <v xml:space="preserve">GPRS терминал TELEOFIS WRX768-R4 (R) </v>
      </c>
      <c r="K56" s="22"/>
      <c r="L56" s="23" t="str">
        <f t="shared" si="23"/>
        <v>шт.</v>
      </c>
      <c r="M56" s="24">
        <f t="shared" si="24"/>
        <v>5885</v>
      </c>
      <c r="N56" s="18"/>
      <c r="O56" s="23">
        <f t="shared" si="25"/>
        <v>5</v>
      </c>
      <c r="P56" s="25">
        <f t="shared" si="26"/>
        <v>0</v>
      </c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5.5">
      <c r="A57" s="6"/>
      <c r="B57" s="17">
        <v>49</v>
      </c>
      <c r="C57" s="31" t="s">
        <v>69</v>
      </c>
      <c r="D57" s="18" t="s">
        <v>14</v>
      </c>
      <c r="E57" s="29">
        <v>275</v>
      </c>
      <c r="F57" s="32">
        <v>5</v>
      </c>
      <c r="G57" s="19">
        <f t="shared" si="22"/>
        <v>1375</v>
      </c>
      <c r="H57" s="1"/>
      <c r="I57" s="20">
        <f t="shared" si="1"/>
        <v>49</v>
      </c>
      <c r="J57" s="21" t="str">
        <f t="shared" si="2"/>
        <v>3G-антенна TELEOFIS RC30 SMA, магнит, 5 dB, 2м кабель</v>
      </c>
      <c r="K57" s="22"/>
      <c r="L57" s="23" t="str">
        <f t="shared" si="23"/>
        <v>шт.</v>
      </c>
      <c r="M57" s="24">
        <f t="shared" si="24"/>
        <v>275</v>
      </c>
      <c r="N57" s="18"/>
      <c r="O57" s="23">
        <f t="shared" si="25"/>
        <v>5</v>
      </c>
      <c r="P57" s="25">
        <f t="shared" si="26"/>
        <v>0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5.5">
      <c r="A58" s="6"/>
      <c r="B58" s="17">
        <v>50</v>
      </c>
      <c r="C58" s="31" t="s">
        <v>70</v>
      </c>
      <c r="D58" s="18" t="s">
        <v>14</v>
      </c>
      <c r="E58" s="29">
        <v>312</v>
      </c>
      <c r="F58" s="32">
        <v>15</v>
      </c>
      <c r="G58" s="19">
        <f t="shared" si="22"/>
        <v>4680</v>
      </c>
      <c r="H58" s="1"/>
      <c r="I58" s="20">
        <f t="shared" si="1"/>
        <v>50</v>
      </c>
      <c r="J58" s="21" t="str">
        <f t="shared" si="2"/>
        <v>Трансформатор тока Т-0,66 У3, 30/5, кл.0,5, 5ВА</v>
      </c>
      <c r="K58" s="22"/>
      <c r="L58" s="23" t="str">
        <f t="shared" si="23"/>
        <v>шт.</v>
      </c>
      <c r="M58" s="24">
        <f t="shared" si="24"/>
        <v>312</v>
      </c>
      <c r="N58" s="18"/>
      <c r="O58" s="23">
        <f t="shared" si="25"/>
        <v>15</v>
      </c>
      <c r="P58" s="25">
        <f t="shared" si="26"/>
        <v>0</v>
      </c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5.5">
      <c r="A59" s="6"/>
      <c r="B59" s="17">
        <v>51</v>
      </c>
      <c r="C59" s="31" t="s">
        <v>71</v>
      </c>
      <c r="D59" s="18" t="s">
        <v>14</v>
      </c>
      <c r="E59" s="29">
        <v>312</v>
      </c>
      <c r="F59" s="32">
        <v>15</v>
      </c>
      <c r="G59" s="19">
        <f t="shared" ref="G59:G74" si="27">E59*F59</f>
        <v>4680</v>
      </c>
      <c r="H59" s="1"/>
      <c r="I59" s="20">
        <f t="shared" si="1"/>
        <v>51</v>
      </c>
      <c r="J59" s="21" t="str">
        <f t="shared" si="2"/>
        <v>Трансформатор тока Т-0,66 У3, 40/5, кл.0,5, 5ВА</v>
      </c>
      <c r="K59" s="22"/>
      <c r="L59" s="23" t="str">
        <f t="shared" ref="L59:L74" si="28">D59</f>
        <v>шт.</v>
      </c>
      <c r="M59" s="24">
        <f t="shared" ref="M59:M73" si="29">E59</f>
        <v>312</v>
      </c>
      <c r="N59" s="18"/>
      <c r="O59" s="23">
        <f t="shared" ref="O59:O72" si="30">F59</f>
        <v>15</v>
      </c>
      <c r="P59" s="25">
        <f t="shared" ref="P59:P72" si="31">N59*O59</f>
        <v>0</v>
      </c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5.5">
      <c r="A60" s="6"/>
      <c r="B60" s="17">
        <v>52</v>
      </c>
      <c r="C60" s="31" t="s">
        <v>72</v>
      </c>
      <c r="D60" s="18" t="s">
        <v>14</v>
      </c>
      <c r="E60" s="29">
        <v>312</v>
      </c>
      <c r="F60" s="32">
        <v>90</v>
      </c>
      <c r="G60" s="19">
        <f t="shared" si="27"/>
        <v>28080</v>
      </c>
      <c r="H60" s="1"/>
      <c r="I60" s="20">
        <f t="shared" si="1"/>
        <v>52</v>
      </c>
      <c r="J60" s="21" t="str">
        <f t="shared" si="2"/>
        <v>Трансформатор тока Т-0,66 У3, 50/5, кл.0,5, 5ВА</v>
      </c>
      <c r="K60" s="22"/>
      <c r="L60" s="23" t="str">
        <f t="shared" si="28"/>
        <v>шт.</v>
      </c>
      <c r="M60" s="24">
        <f t="shared" si="29"/>
        <v>312</v>
      </c>
      <c r="N60" s="18"/>
      <c r="O60" s="23">
        <f t="shared" si="30"/>
        <v>90</v>
      </c>
      <c r="P60" s="25">
        <f t="shared" si="31"/>
        <v>0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5.5">
      <c r="A61" s="6"/>
      <c r="B61" s="17">
        <v>53</v>
      </c>
      <c r="C61" s="31" t="s">
        <v>73</v>
      </c>
      <c r="D61" s="18" t="s">
        <v>14</v>
      </c>
      <c r="E61" s="29">
        <v>312</v>
      </c>
      <c r="F61" s="32">
        <v>120</v>
      </c>
      <c r="G61" s="19">
        <f t="shared" si="27"/>
        <v>37440</v>
      </c>
      <c r="H61" s="1"/>
      <c r="I61" s="20">
        <f t="shared" si="1"/>
        <v>53</v>
      </c>
      <c r="J61" s="21" t="str">
        <f t="shared" si="2"/>
        <v>Трансформатор тока Т-0,66 У3, 75/5, кл.0,5, 5ВА</v>
      </c>
      <c r="K61" s="22"/>
      <c r="L61" s="23" t="str">
        <f t="shared" si="28"/>
        <v>шт.</v>
      </c>
      <c r="M61" s="24">
        <f t="shared" si="29"/>
        <v>312</v>
      </c>
      <c r="N61" s="18"/>
      <c r="O61" s="23">
        <f t="shared" si="30"/>
        <v>120</v>
      </c>
      <c r="P61" s="25">
        <f t="shared" si="31"/>
        <v>0</v>
      </c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5.5">
      <c r="A62" s="6"/>
      <c r="B62" s="17">
        <v>54</v>
      </c>
      <c r="C62" s="31" t="s">
        <v>74</v>
      </c>
      <c r="D62" s="18" t="s">
        <v>14</v>
      </c>
      <c r="E62" s="29">
        <v>312</v>
      </c>
      <c r="F62" s="32">
        <v>150</v>
      </c>
      <c r="G62" s="19">
        <f t="shared" si="27"/>
        <v>46800</v>
      </c>
      <c r="H62" s="1"/>
      <c r="I62" s="20">
        <f t="shared" si="1"/>
        <v>54</v>
      </c>
      <c r="J62" s="21" t="str">
        <f t="shared" si="2"/>
        <v>Трансформатор тока Т-0,66 У3, 100/5, кл.0,5, 5ВА</v>
      </c>
      <c r="K62" s="22"/>
      <c r="L62" s="23" t="str">
        <f t="shared" si="28"/>
        <v>шт.</v>
      </c>
      <c r="M62" s="24">
        <f t="shared" si="29"/>
        <v>312</v>
      </c>
      <c r="N62" s="18"/>
      <c r="O62" s="23">
        <f t="shared" si="30"/>
        <v>150</v>
      </c>
      <c r="P62" s="25">
        <f t="shared" si="31"/>
        <v>0</v>
      </c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5.5">
      <c r="A63" s="6"/>
      <c r="B63" s="17">
        <v>55</v>
      </c>
      <c r="C63" s="31" t="s">
        <v>75</v>
      </c>
      <c r="D63" s="18" t="s">
        <v>14</v>
      </c>
      <c r="E63" s="30">
        <v>340</v>
      </c>
      <c r="F63" s="32">
        <v>90</v>
      </c>
      <c r="G63" s="19">
        <f t="shared" si="27"/>
        <v>30600</v>
      </c>
      <c r="H63" s="1"/>
      <c r="I63" s="20">
        <f t="shared" si="1"/>
        <v>55</v>
      </c>
      <c r="J63" s="21" t="str">
        <f t="shared" si="2"/>
        <v>Трансформатор тока Т-0,66 У3, 150/5, кл.0,5, 5ВА</v>
      </c>
      <c r="K63" s="22"/>
      <c r="L63" s="23" t="str">
        <f t="shared" si="28"/>
        <v>шт.</v>
      </c>
      <c r="M63" s="24">
        <f t="shared" si="29"/>
        <v>340</v>
      </c>
      <c r="N63" s="18"/>
      <c r="O63" s="23">
        <f t="shared" si="30"/>
        <v>90</v>
      </c>
      <c r="P63" s="25">
        <f t="shared" si="31"/>
        <v>0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5.5">
      <c r="A64" s="6"/>
      <c r="B64" s="17">
        <v>56</v>
      </c>
      <c r="C64" s="31" t="s">
        <v>76</v>
      </c>
      <c r="D64" s="18" t="s">
        <v>14</v>
      </c>
      <c r="E64" s="29">
        <v>312</v>
      </c>
      <c r="F64" s="32">
        <v>150</v>
      </c>
      <c r="G64" s="19">
        <f t="shared" si="27"/>
        <v>46800</v>
      </c>
      <c r="H64" s="1"/>
      <c r="I64" s="20">
        <f t="shared" si="1"/>
        <v>56</v>
      </c>
      <c r="J64" s="21" t="str">
        <f t="shared" si="2"/>
        <v>Трансформатор тока ТШП М-0,66 У3, 200/5, кл.0,5, 5ВА</v>
      </c>
      <c r="K64" s="22"/>
      <c r="L64" s="23" t="str">
        <f t="shared" si="28"/>
        <v>шт.</v>
      </c>
      <c r="M64" s="24">
        <f t="shared" si="29"/>
        <v>312</v>
      </c>
      <c r="N64" s="18"/>
      <c r="O64" s="23">
        <f t="shared" si="30"/>
        <v>150</v>
      </c>
      <c r="P64" s="25">
        <f t="shared" si="31"/>
        <v>0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5.5">
      <c r="A65" s="6"/>
      <c r="B65" s="17">
        <v>57</v>
      </c>
      <c r="C65" s="31" t="s">
        <v>77</v>
      </c>
      <c r="D65" s="18" t="s">
        <v>14</v>
      </c>
      <c r="E65" s="29">
        <v>312</v>
      </c>
      <c r="F65" s="32">
        <v>15</v>
      </c>
      <c r="G65" s="19">
        <f t="shared" si="27"/>
        <v>4680</v>
      </c>
      <c r="H65" s="1"/>
      <c r="I65" s="20">
        <f t="shared" si="1"/>
        <v>57</v>
      </c>
      <c r="J65" s="21" t="str">
        <f t="shared" si="2"/>
        <v>Трансформатор тока ТШП М-0,66 У3, 250/5, кл.0,5, 5ВА</v>
      </c>
      <c r="K65" s="22"/>
      <c r="L65" s="23" t="str">
        <f t="shared" si="28"/>
        <v>шт.</v>
      </c>
      <c r="M65" s="24">
        <f t="shared" si="29"/>
        <v>312</v>
      </c>
      <c r="N65" s="18"/>
      <c r="O65" s="23">
        <f t="shared" si="30"/>
        <v>15</v>
      </c>
      <c r="P65" s="25">
        <f t="shared" si="31"/>
        <v>0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5.5">
      <c r="A66" s="6"/>
      <c r="B66" s="17">
        <v>58</v>
      </c>
      <c r="C66" s="31" t="s">
        <v>78</v>
      </c>
      <c r="D66" s="18" t="s">
        <v>14</v>
      </c>
      <c r="E66" s="29">
        <v>312</v>
      </c>
      <c r="F66" s="32">
        <v>60</v>
      </c>
      <c r="G66" s="19">
        <f t="shared" si="27"/>
        <v>18720</v>
      </c>
      <c r="H66" s="1"/>
      <c r="I66" s="20">
        <f t="shared" si="1"/>
        <v>58</v>
      </c>
      <c r="J66" s="21" t="str">
        <f t="shared" si="2"/>
        <v>Трансформатор тока ТШП М-0,66 У3, 300/5, кл.0,5, 5ВА</v>
      </c>
      <c r="K66" s="22"/>
      <c r="L66" s="23" t="str">
        <f t="shared" si="28"/>
        <v>шт.</v>
      </c>
      <c r="M66" s="24">
        <f t="shared" si="29"/>
        <v>312</v>
      </c>
      <c r="N66" s="18"/>
      <c r="O66" s="23">
        <f t="shared" si="30"/>
        <v>60</v>
      </c>
      <c r="P66" s="25">
        <f t="shared" si="31"/>
        <v>0</v>
      </c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5.5">
      <c r="A67" s="6"/>
      <c r="B67" s="17">
        <v>59</v>
      </c>
      <c r="C67" s="31" t="s">
        <v>79</v>
      </c>
      <c r="D67" s="18" t="s">
        <v>14</v>
      </c>
      <c r="E67" s="29">
        <v>312</v>
      </c>
      <c r="F67" s="32">
        <v>30</v>
      </c>
      <c r="G67" s="19">
        <f t="shared" si="27"/>
        <v>9360</v>
      </c>
      <c r="H67" s="1"/>
      <c r="I67" s="20">
        <f t="shared" si="1"/>
        <v>59</v>
      </c>
      <c r="J67" s="21" t="str">
        <f t="shared" si="2"/>
        <v>Трансформатор тока ТШП М-0,66 У3, 400/5, кл.0,5, 5ВА</v>
      </c>
      <c r="K67" s="22"/>
      <c r="L67" s="23" t="str">
        <f t="shared" si="28"/>
        <v>шт.</v>
      </c>
      <c r="M67" s="24">
        <f t="shared" si="29"/>
        <v>312</v>
      </c>
      <c r="N67" s="18"/>
      <c r="O67" s="23">
        <f t="shared" si="30"/>
        <v>30</v>
      </c>
      <c r="P67" s="25">
        <f t="shared" si="31"/>
        <v>0</v>
      </c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5.5">
      <c r="A68" s="6"/>
      <c r="B68" s="17">
        <v>60</v>
      </c>
      <c r="C68" s="31" t="s">
        <v>80</v>
      </c>
      <c r="D68" s="18" t="s">
        <v>14</v>
      </c>
      <c r="E68" s="29">
        <v>380</v>
      </c>
      <c r="F68" s="32">
        <v>15</v>
      </c>
      <c r="G68" s="19">
        <f t="shared" si="27"/>
        <v>5700</v>
      </c>
      <c r="H68" s="1"/>
      <c r="I68" s="20">
        <f t="shared" si="1"/>
        <v>60</v>
      </c>
      <c r="J68" s="21" t="str">
        <f t="shared" si="2"/>
        <v>Трансформатор тока ТШП М-0,66 У3, 600/5, кл.0,5, 5ВА</v>
      </c>
      <c r="K68" s="22"/>
      <c r="L68" s="23" t="str">
        <f t="shared" si="28"/>
        <v>шт.</v>
      </c>
      <c r="M68" s="24">
        <f t="shared" si="29"/>
        <v>380</v>
      </c>
      <c r="N68" s="18"/>
      <c r="O68" s="23">
        <f t="shared" si="30"/>
        <v>15</v>
      </c>
      <c r="P68" s="25">
        <f t="shared" si="31"/>
        <v>0</v>
      </c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5.5">
      <c r="A69" s="6"/>
      <c r="B69" s="17">
        <v>61</v>
      </c>
      <c r="C69" s="31" t="s">
        <v>81</v>
      </c>
      <c r="D69" s="18" t="s">
        <v>14</v>
      </c>
      <c r="E69" s="29">
        <v>420</v>
      </c>
      <c r="F69" s="32">
        <v>6</v>
      </c>
      <c r="G69" s="19">
        <f t="shared" si="27"/>
        <v>2520</v>
      </c>
      <c r="H69" s="1"/>
      <c r="I69" s="20">
        <f t="shared" si="1"/>
        <v>61</v>
      </c>
      <c r="J69" s="21" t="str">
        <f t="shared" si="2"/>
        <v>Трансформатор тока ТШП М-0,66 У3, 800/5, кл.0,5, 5ВА</v>
      </c>
      <c r="K69" s="22"/>
      <c r="L69" s="23" t="str">
        <f t="shared" si="28"/>
        <v>шт.</v>
      </c>
      <c r="M69" s="24">
        <f t="shared" si="29"/>
        <v>420</v>
      </c>
      <c r="N69" s="18"/>
      <c r="O69" s="23">
        <f t="shared" si="30"/>
        <v>6</v>
      </c>
      <c r="P69" s="25">
        <f t="shared" si="31"/>
        <v>0</v>
      </c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5.5">
      <c r="A70" s="6"/>
      <c r="B70" s="17">
        <v>62</v>
      </c>
      <c r="C70" s="31" t="s">
        <v>82</v>
      </c>
      <c r="D70" s="18" t="s">
        <v>14</v>
      </c>
      <c r="E70" s="30">
        <v>475</v>
      </c>
      <c r="F70" s="32">
        <v>15</v>
      </c>
      <c r="G70" s="19">
        <f t="shared" si="27"/>
        <v>7125</v>
      </c>
      <c r="H70" s="1"/>
      <c r="I70" s="20">
        <f t="shared" si="1"/>
        <v>62</v>
      </c>
      <c r="J70" s="21" t="str">
        <f t="shared" si="2"/>
        <v>Трансформатор тока ТШП М-0,66 У3, 1000/5, кл.0,5, 5ВА</v>
      </c>
      <c r="K70" s="22"/>
      <c r="L70" s="23" t="str">
        <f t="shared" si="28"/>
        <v>шт.</v>
      </c>
      <c r="M70" s="24">
        <f t="shared" si="29"/>
        <v>475</v>
      </c>
      <c r="N70" s="18"/>
      <c r="O70" s="23">
        <f t="shared" si="30"/>
        <v>15</v>
      </c>
      <c r="P70" s="25">
        <f t="shared" si="31"/>
        <v>0</v>
      </c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5.5">
      <c r="A71" s="6"/>
      <c r="B71" s="17">
        <v>63</v>
      </c>
      <c r="C71" s="31" t="s">
        <v>83</v>
      </c>
      <c r="D71" s="18" t="s">
        <v>14</v>
      </c>
      <c r="E71" s="29">
        <v>600</v>
      </c>
      <c r="F71" s="32">
        <v>15</v>
      </c>
      <c r="G71" s="19">
        <f t="shared" si="27"/>
        <v>9000</v>
      </c>
      <c r="H71" s="1"/>
      <c r="I71" s="20">
        <f t="shared" si="1"/>
        <v>63</v>
      </c>
      <c r="J71" s="21" t="str">
        <f t="shared" si="2"/>
        <v>Трансформатор тока ТШП М-0,66 У3, 1500/5, кл.0,5, 5ВА</v>
      </c>
      <c r="K71" s="22"/>
      <c r="L71" s="23" t="str">
        <f t="shared" si="28"/>
        <v>шт.</v>
      </c>
      <c r="M71" s="24">
        <f t="shared" si="29"/>
        <v>600</v>
      </c>
      <c r="N71" s="18"/>
      <c r="O71" s="23">
        <f t="shared" si="30"/>
        <v>15</v>
      </c>
      <c r="P71" s="25">
        <f t="shared" si="31"/>
        <v>0</v>
      </c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5.5">
      <c r="A72" s="6"/>
      <c r="B72" s="17">
        <v>64</v>
      </c>
      <c r="C72" s="31" t="s">
        <v>84</v>
      </c>
      <c r="D72" s="18" t="s">
        <v>14</v>
      </c>
      <c r="E72" s="30">
        <v>655</v>
      </c>
      <c r="F72" s="32">
        <v>12</v>
      </c>
      <c r="G72" s="19">
        <f t="shared" si="27"/>
        <v>7860</v>
      </c>
      <c r="H72" s="1"/>
      <c r="I72" s="20">
        <f t="shared" si="1"/>
        <v>64</v>
      </c>
      <c r="J72" s="21" t="str">
        <f t="shared" si="2"/>
        <v>Трансформатор тока ТШП М-0,66 У3, 2000/5, кл.0,5, 5ВА</v>
      </c>
      <c r="K72" s="22"/>
      <c r="L72" s="23" t="str">
        <f t="shared" si="28"/>
        <v>шт.</v>
      </c>
      <c r="M72" s="24">
        <f t="shared" si="29"/>
        <v>655</v>
      </c>
      <c r="N72" s="18"/>
      <c r="O72" s="23">
        <f t="shared" si="30"/>
        <v>12</v>
      </c>
      <c r="P72" s="25">
        <f t="shared" si="31"/>
        <v>0</v>
      </c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5.5">
      <c r="A73" s="6"/>
      <c r="B73" s="17">
        <v>65</v>
      </c>
      <c r="C73" s="31" t="s">
        <v>85</v>
      </c>
      <c r="D73" s="18" t="s">
        <v>14</v>
      </c>
      <c r="E73" s="29">
        <v>610</v>
      </c>
      <c r="F73" s="32">
        <v>15</v>
      </c>
      <c r="G73" s="19">
        <f t="shared" si="27"/>
        <v>9150</v>
      </c>
      <c r="H73" s="1"/>
      <c r="I73" s="20">
        <f t="shared" si="1"/>
        <v>65</v>
      </c>
      <c r="J73" s="21" t="str">
        <f t="shared" si="2"/>
        <v>Трансформатор тока Т-0,66 У3, 200/5, кл.0,5S, 5ВА</v>
      </c>
      <c r="K73" s="22"/>
      <c r="L73" s="23" t="str">
        <f t="shared" si="28"/>
        <v>шт.</v>
      </c>
      <c r="M73" s="24">
        <f t="shared" si="29"/>
        <v>610</v>
      </c>
      <c r="N73" s="18"/>
      <c r="O73" s="23">
        <f t="shared" si="25"/>
        <v>15</v>
      </c>
      <c r="P73" s="25">
        <f t="shared" si="26"/>
        <v>0</v>
      </c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6.25" thickBot="1">
      <c r="A74" s="6"/>
      <c r="B74" s="17">
        <v>66</v>
      </c>
      <c r="C74" s="31" t="s">
        <v>86</v>
      </c>
      <c r="D74" s="18" t="s">
        <v>14</v>
      </c>
      <c r="E74" s="30">
        <v>455</v>
      </c>
      <c r="F74" s="32">
        <v>6</v>
      </c>
      <c r="G74" s="19">
        <f t="shared" si="27"/>
        <v>2730</v>
      </c>
      <c r="H74" s="1"/>
      <c r="I74" s="20">
        <f t="shared" ref="I74:J74" si="32">B74</f>
        <v>66</v>
      </c>
      <c r="J74" s="21" t="str">
        <f t="shared" si="32"/>
        <v>Трансформатор тока ТШП М-0,66 У3, 600/5, кл.0,5S, 5ВА</v>
      </c>
      <c r="K74" s="26"/>
      <c r="L74" s="23" t="str">
        <f t="shared" si="28"/>
        <v>шт.</v>
      </c>
      <c r="M74" s="24">
        <f t="shared" si="24"/>
        <v>455</v>
      </c>
      <c r="N74" s="27"/>
      <c r="O74" s="23">
        <f t="shared" si="25"/>
        <v>6</v>
      </c>
      <c r="P74" s="28">
        <f t="shared" si="26"/>
        <v>0</v>
      </c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 thickBot="1">
      <c r="A75" s="6"/>
      <c r="B75" s="39" t="s">
        <v>7</v>
      </c>
      <c r="C75" s="40"/>
      <c r="D75" s="40"/>
      <c r="E75" s="40"/>
      <c r="F75" s="41"/>
      <c r="G75" s="11">
        <f>SUM(G9:G74)</f>
        <v>4000000</v>
      </c>
      <c r="H75" s="1"/>
      <c r="I75" s="39" t="s">
        <v>7</v>
      </c>
      <c r="J75" s="40"/>
      <c r="K75" s="40"/>
      <c r="L75" s="40"/>
      <c r="M75" s="40"/>
      <c r="N75" s="40"/>
      <c r="O75" s="41"/>
      <c r="P75" s="11">
        <f>SUM(P9:P74)</f>
        <v>0</v>
      </c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>
      <c r="A76" s="6"/>
      <c r="B76" s="52" t="s">
        <v>20</v>
      </c>
      <c r="C76" s="53"/>
      <c r="D76" s="53"/>
      <c r="E76" s="53"/>
      <c r="F76" s="16">
        <v>0.2</v>
      </c>
      <c r="G76" s="12">
        <f>G75*F76</f>
        <v>800000</v>
      </c>
      <c r="H76" s="1"/>
      <c r="I76" s="52" t="s">
        <v>20</v>
      </c>
      <c r="J76" s="53"/>
      <c r="K76" s="53"/>
      <c r="L76" s="53"/>
      <c r="M76" s="53"/>
      <c r="N76" s="53"/>
      <c r="O76" s="16">
        <v>0.2</v>
      </c>
      <c r="P76" s="12">
        <f>P75*O76</f>
        <v>0</v>
      </c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thickBot="1">
      <c r="A77" s="6"/>
      <c r="B77" s="44" t="s">
        <v>8</v>
      </c>
      <c r="C77" s="45"/>
      <c r="D77" s="45"/>
      <c r="E77" s="45"/>
      <c r="F77" s="46"/>
      <c r="G77" s="13">
        <f>G75+G76</f>
        <v>4800000</v>
      </c>
      <c r="H77" s="1"/>
      <c r="I77" s="44" t="s">
        <v>8</v>
      </c>
      <c r="J77" s="45"/>
      <c r="K77" s="45"/>
      <c r="L77" s="45"/>
      <c r="M77" s="45"/>
      <c r="N77" s="45"/>
      <c r="O77" s="46"/>
      <c r="P77" s="13">
        <f>P75+P76</f>
        <v>0</v>
      </c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3.75" hidden="1" customHeight="1">
      <c r="B78" s="35" t="s">
        <v>18</v>
      </c>
      <c r="C78" s="35"/>
      <c r="D78" s="35"/>
      <c r="E78" s="35"/>
      <c r="F78" s="35"/>
      <c r="G78" s="35"/>
      <c r="H78" s="1"/>
      <c r="I78" s="1"/>
      <c r="J78" s="1"/>
      <c r="K78" s="1"/>
      <c r="L78" s="2"/>
      <c r="M78" s="2"/>
      <c r="N78" s="2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1.5" hidden="1" customHeight="1">
      <c r="B79" s="35" t="s">
        <v>19</v>
      </c>
      <c r="C79" s="35"/>
      <c r="D79" s="35"/>
      <c r="E79" s="35"/>
      <c r="F79" s="35"/>
      <c r="G79" s="35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1"/>
    </row>
    <row r="80" spans="1:26">
      <c r="Z80" s="1"/>
    </row>
  </sheetData>
  <mergeCells count="13">
    <mergeCell ref="B79:G79"/>
    <mergeCell ref="I7:P7"/>
    <mergeCell ref="I75:O75"/>
    <mergeCell ref="B78:G78"/>
    <mergeCell ref="B1:P1"/>
    <mergeCell ref="B3:E3"/>
    <mergeCell ref="B75:F75"/>
    <mergeCell ref="B77:F77"/>
    <mergeCell ref="B4:G4"/>
    <mergeCell ref="B7:G7"/>
    <mergeCell ref="I77:O77"/>
    <mergeCell ref="B76:E76"/>
    <mergeCell ref="I76:N76"/>
  </mergeCells>
  <pageMargins left="0.39370078740157483" right="0.39370078740157483" top="0.78740157480314965" bottom="0.59055118110236227" header="0.31496062992125984" footer="0.31496062992125984"/>
  <pageSetup paperSize="9" scale="74" fitToHeight="3" orientation="landscape" r:id="rId1"/>
  <ignoredErrors>
    <ignoredError sqref="L9 L42:L47 L5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НМЦ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2018-11-30T08:24:07Z</cp:lastPrinted>
  <dcterms:created xsi:type="dcterms:W3CDTF">2018-05-22T01:14:50Z</dcterms:created>
  <dcterms:modified xsi:type="dcterms:W3CDTF">2018-12-04T06:09:43Z</dcterms:modified>
</cp:coreProperties>
</file>