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330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/>
  <c r="L43"/>
  <c r="G42"/>
  <c r="O42"/>
  <c r="P42" s="1"/>
  <c r="M42"/>
  <c r="J42"/>
  <c r="B8" l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O26"/>
  <c r="P26" s="1"/>
  <c r="M26"/>
  <c r="L26"/>
  <c r="J26"/>
  <c r="G26"/>
  <c r="O25"/>
  <c r="P25" s="1"/>
  <c r="M25"/>
  <c r="L25"/>
  <c r="J25"/>
  <c r="G25"/>
  <c r="O24"/>
  <c r="P24" s="1"/>
  <c r="M24"/>
  <c r="L24"/>
  <c r="J24"/>
  <c r="G24"/>
  <c r="O23"/>
  <c r="P23" s="1"/>
  <c r="M23"/>
  <c r="L23"/>
  <c r="J23"/>
  <c r="G23"/>
  <c r="O22"/>
  <c r="P22" s="1"/>
  <c r="M22"/>
  <c r="L22"/>
  <c r="J22"/>
  <c r="G22"/>
  <c r="O21"/>
  <c r="P21" s="1"/>
  <c r="M21"/>
  <c r="L21"/>
  <c r="J21"/>
  <c r="G21"/>
  <c r="O20"/>
  <c r="P20" s="1"/>
  <c r="M20"/>
  <c r="L20"/>
  <c r="J20"/>
  <c r="G20"/>
  <c r="O19"/>
  <c r="P19" s="1"/>
  <c r="M19"/>
  <c r="L19"/>
  <c r="J19"/>
  <c r="G19"/>
  <c r="O18"/>
  <c r="P18" s="1"/>
  <c r="M18"/>
  <c r="L18"/>
  <c r="J18"/>
  <c r="G18"/>
  <c r="O17"/>
  <c r="P17" s="1"/>
  <c r="M17"/>
  <c r="L17"/>
  <c r="J17"/>
  <c r="G17"/>
  <c r="O16"/>
  <c r="P16" s="1"/>
  <c r="M16"/>
  <c r="L16"/>
  <c r="J16"/>
  <c r="G16"/>
  <c r="O15"/>
  <c r="P15" s="1"/>
  <c r="M15"/>
  <c r="L15"/>
  <c r="J15"/>
  <c r="G15"/>
  <c r="O14"/>
  <c r="P14" s="1"/>
  <c r="M14"/>
  <c r="L14"/>
  <c r="J14"/>
  <c r="G14"/>
  <c r="O13"/>
  <c r="P13" s="1"/>
  <c r="M13"/>
  <c r="L13"/>
  <c r="J13"/>
  <c r="G13"/>
  <c r="O12"/>
  <c r="P12" s="1"/>
  <c r="M12"/>
  <c r="L12"/>
  <c r="J12"/>
  <c r="G12"/>
  <c r="O11"/>
  <c r="P11" s="1"/>
  <c r="M11"/>
  <c r="L11"/>
  <c r="J11"/>
  <c r="G11"/>
  <c r="O10"/>
  <c r="P10" s="1"/>
  <c r="M10"/>
  <c r="L10"/>
  <c r="J10"/>
  <c r="G10"/>
  <c r="O9"/>
  <c r="P9" s="1"/>
  <c r="M9"/>
  <c r="L9"/>
  <c r="J9"/>
  <c r="G9"/>
  <c r="O8"/>
  <c r="P8" s="1"/>
  <c r="M8"/>
  <c r="L8"/>
  <c r="J8"/>
  <c r="I8"/>
  <c r="G8"/>
  <c r="O46"/>
  <c r="P46" s="1"/>
  <c r="M46"/>
  <c r="L46"/>
  <c r="J46"/>
  <c r="G46"/>
  <c r="O45"/>
  <c r="P45" s="1"/>
  <c r="M45"/>
  <c r="L45"/>
  <c r="J45"/>
  <c r="G45"/>
  <c r="O44"/>
  <c r="P44" s="1"/>
  <c r="M44"/>
  <c r="L44"/>
  <c r="J44"/>
  <c r="G44"/>
  <c r="O43"/>
  <c r="P43" s="1"/>
  <c r="M43"/>
  <c r="J43"/>
  <c r="G43"/>
  <c r="O41"/>
  <c r="P41" s="1"/>
  <c r="M41"/>
  <c r="L41"/>
  <c r="J41"/>
  <c r="G41"/>
  <c r="O40"/>
  <c r="P40" s="1"/>
  <c r="M40"/>
  <c r="L40"/>
  <c r="J40"/>
  <c r="G40"/>
  <c r="O39"/>
  <c r="P39" s="1"/>
  <c r="M39"/>
  <c r="L39"/>
  <c r="J39"/>
  <c r="G39"/>
  <c r="O38"/>
  <c r="P38" s="1"/>
  <c r="M38"/>
  <c r="L38"/>
  <c r="J38"/>
  <c r="G38"/>
  <c r="O37"/>
  <c r="P37" s="1"/>
  <c r="M37"/>
  <c r="L37"/>
  <c r="J37"/>
  <c r="G37"/>
  <c r="O36"/>
  <c r="P36" s="1"/>
  <c r="M36"/>
  <c r="L36"/>
  <c r="J36"/>
  <c r="G36"/>
  <c r="O35"/>
  <c r="P35" s="1"/>
  <c r="M35"/>
  <c r="L35"/>
  <c r="J35"/>
  <c r="G35"/>
  <c r="O34"/>
  <c r="P34" s="1"/>
  <c r="M34"/>
  <c r="L34"/>
  <c r="J34"/>
  <c r="G34"/>
  <c r="O33"/>
  <c r="P33" s="1"/>
  <c r="M33"/>
  <c r="L33"/>
  <c r="J33"/>
  <c r="G33"/>
  <c r="O32"/>
  <c r="P32" s="1"/>
  <c r="M32"/>
  <c r="L32"/>
  <c r="J32"/>
  <c r="G32"/>
  <c r="O31"/>
  <c r="P31" s="1"/>
  <c r="M31"/>
  <c r="L31"/>
  <c r="J31"/>
  <c r="G31"/>
  <c r="O30"/>
  <c r="P30" s="1"/>
  <c r="M30"/>
  <c r="L30"/>
  <c r="J30"/>
  <c r="G30"/>
  <c r="O29"/>
  <c r="P29" s="1"/>
  <c r="M29"/>
  <c r="L29"/>
  <c r="J29"/>
  <c r="G29"/>
  <c r="O28"/>
  <c r="P28" s="1"/>
  <c r="M28"/>
  <c r="L28"/>
  <c r="J28"/>
  <c r="G28"/>
  <c r="O27"/>
  <c r="P27" s="1"/>
  <c r="M27"/>
  <c r="L27"/>
  <c r="J27"/>
  <c r="G27"/>
  <c r="O55"/>
  <c r="P55" s="1"/>
  <c r="M55"/>
  <c r="L55"/>
  <c r="J55"/>
  <c r="G55"/>
  <c r="O54"/>
  <c r="P54" s="1"/>
  <c r="M54"/>
  <c r="L54"/>
  <c r="J54"/>
  <c r="G54"/>
  <c r="O53"/>
  <c r="P53" s="1"/>
  <c r="M53"/>
  <c r="L53"/>
  <c r="J53"/>
  <c r="G53"/>
  <c r="O52"/>
  <c r="P52" s="1"/>
  <c r="M52"/>
  <c r="L52"/>
  <c r="J52"/>
  <c r="G52"/>
  <c r="O51"/>
  <c r="P51" s="1"/>
  <c r="M51"/>
  <c r="L51"/>
  <c r="J51"/>
  <c r="G51"/>
  <c r="O50"/>
  <c r="P50" s="1"/>
  <c r="M50"/>
  <c r="L50"/>
  <c r="J50"/>
  <c r="G50"/>
  <c r="O49"/>
  <c r="P49" s="1"/>
  <c r="M49"/>
  <c r="L49"/>
  <c r="J49"/>
  <c r="G49"/>
  <c r="O48"/>
  <c r="P48" s="1"/>
  <c r="M48"/>
  <c r="L48"/>
  <c r="J48"/>
  <c r="G48"/>
  <c r="O47"/>
  <c r="P47" s="1"/>
  <c r="M47"/>
  <c r="L47"/>
  <c r="J47"/>
  <c r="G47"/>
  <c r="O58"/>
  <c r="P58" s="1"/>
  <c r="M58"/>
  <c r="L58"/>
  <c r="J58"/>
  <c r="G58"/>
  <c r="O57"/>
  <c r="P57" s="1"/>
  <c r="M57"/>
  <c r="L57"/>
  <c r="J57"/>
  <c r="G57"/>
  <c r="O56"/>
  <c r="P56" s="1"/>
  <c r="M56"/>
  <c r="L56"/>
  <c r="J56"/>
  <c r="G56"/>
  <c r="B42" l="1"/>
  <c r="I9"/>
  <c r="I7"/>
  <c r="M7"/>
  <c r="O7"/>
  <c r="P7" s="1"/>
  <c r="L7"/>
  <c r="J7"/>
  <c r="G7"/>
  <c r="I42" l="1"/>
  <c r="B43"/>
  <c r="I10"/>
  <c r="P59"/>
  <c r="G59"/>
  <c r="I43" l="1"/>
  <c r="B44"/>
  <c r="I11"/>
  <c r="P60"/>
  <c r="P61" s="1"/>
  <c r="G60"/>
  <c r="G61" s="1"/>
  <c r="B45" l="1"/>
  <c r="B46" s="1"/>
  <c r="I44"/>
  <c r="I12"/>
  <c r="B47" l="1"/>
  <c r="B48" s="1"/>
  <c r="B49" s="1"/>
  <c r="B50" s="1"/>
  <c r="B51" s="1"/>
  <c r="B52" s="1"/>
  <c r="B53" s="1"/>
  <c r="B54" s="1"/>
  <c r="B55" s="1"/>
  <c r="B56" s="1"/>
  <c r="B57" s="1"/>
  <c r="B58" s="1"/>
  <c r="I13"/>
  <c r="I14" l="1"/>
  <c r="I15" l="1"/>
  <c r="I16" l="1"/>
  <c r="I17" l="1"/>
  <c r="I18" l="1"/>
  <c r="I19" l="1"/>
  <c r="I20" l="1"/>
  <c r="I21" l="1"/>
  <c r="I22" l="1"/>
  <c r="I23" l="1"/>
  <c r="I24" l="1"/>
  <c r="I25" l="1"/>
  <c r="I26" l="1"/>
  <c r="I27" l="1"/>
  <c r="I28" l="1"/>
  <c r="I29" l="1"/>
  <c r="I30" l="1"/>
  <c r="I31" l="1"/>
  <c r="I32" l="1"/>
  <c r="I33" l="1"/>
  <c r="I34" l="1"/>
  <c r="I35" l="1"/>
  <c r="I36" l="1"/>
  <c r="I37" l="1"/>
  <c r="I38" l="1"/>
  <c r="I39" l="1"/>
  <c r="I40" l="1"/>
  <c r="I41" l="1"/>
  <c r="I45" l="1"/>
  <c r="I46" l="1"/>
  <c r="I47" l="1"/>
  <c r="I48" l="1"/>
  <c r="I49" l="1"/>
  <c r="I50" l="1"/>
  <c r="I51" l="1"/>
  <c r="I52" l="1"/>
  <c r="I53" l="1"/>
  <c r="I54" l="1"/>
  <c r="I55" l="1"/>
  <c r="I56" l="1"/>
  <c r="I57" l="1"/>
  <c r="I58" l="1"/>
</calcChain>
</file>

<file path=xl/sharedStrings.xml><?xml version="1.0" encoding="utf-8"?>
<sst xmlns="http://schemas.openxmlformats.org/spreadsheetml/2006/main" count="130" uniqueCount="72">
  <si>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</si>
  <si>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</si>
  <si>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</si>
  <si>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</si>
  <si>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</si>
  <si>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</si>
  <si>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</si>
  <si>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</si>
  <si>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</si>
  <si>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</si>
  <si>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</si>
  <si>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</si>
  <si>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</si>
  <si>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</si>
  <si>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</si>
  <si>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</si>
  <si>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</si>
  <si>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</si>
  <si>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t xml:space="preserve">Страна происхождения товара
</t>
    </r>
    <r>
      <rPr>
        <i/>
        <sz val="1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</si>
  <si>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 xml:space="preserve">Аккумулятор для ИБП Sven CSB (12V 9Ah)  </t>
  </si>
  <si>
    <t>Аккумулятор для ИБП Sven SV12120 (12V 12Ah)</t>
  </si>
  <si>
    <t>Батарейка 9V (6LR61/6F22)</t>
  </si>
  <si>
    <t xml:space="preserve">Диск СD-R Verbatim 16x 700Мб (уп.50 шт.) </t>
  </si>
  <si>
    <t>Драм-юнит Kyocera FS-1035/1135/1320/1370 DK-170 (оригинал)</t>
  </si>
  <si>
    <t xml:space="preserve">Драм-юнит Kyocera M2040/2135/2635/2540 DK-1150 (oригинал) </t>
  </si>
  <si>
    <t xml:space="preserve">Кабель USB A(m)-B(m) 1.8м </t>
  </si>
  <si>
    <t xml:space="preserve">Кабель USB A(m)-B(m) 3.0м </t>
  </si>
  <si>
    <t xml:space="preserve">Кабель USB A(m)-B(m) 5.0м </t>
  </si>
  <si>
    <t>Картридж Cactus CS-C052H для Canon MF421 9200стр</t>
  </si>
  <si>
    <t>Картридж Cactus CS-C728S для Canon MF4570, 2100стр</t>
  </si>
  <si>
    <t>Картридж Cactus CS-C8543X для HP LJ 9000/9040/9050, 30000стр</t>
  </si>
  <si>
    <t>Картридж Cactus CS-CE505X для HP LJ P2055/P2050, 6500стр</t>
  </si>
  <si>
    <t>Картридж Cactus CS-CF410X для HP CLJ M452DW, 6500стр</t>
  </si>
  <si>
    <t>Картридж Cactus CS-CF411X для HP CLJ M452DW, 5000стр</t>
  </si>
  <si>
    <t>Картридж Cactus CS-CF412X для HP CLJ M452DW, 5000стр</t>
  </si>
  <si>
    <t>Картридж Cactus CS-CF413X для HP CLJ M452DW, 5000стр</t>
  </si>
  <si>
    <t>Картридж Cactus CS-FX10 для Canon MF4690, 2000стр</t>
  </si>
  <si>
    <t>Картридж Cactus CS-Q6511Х для HP LJ 2410/2420/2430, 12000стр</t>
  </si>
  <si>
    <t>Картридж Cactus CS-TK1140 для Kyocera M2035 7200стр</t>
  </si>
  <si>
    <t>Картридж Cactus CS-TK1170 для Kyocera M2040 7200стр</t>
  </si>
  <si>
    <t>Картридж Hi-Black HB-052H для Canon MF421 9200стр</t>
  </si>
  <si>
    <t>Картридж Hi-Black HB-728/328 для Canon MF4570, 2100стр</t>
  </si>
  <si>
    <t>Картридж Hi-Black HB-C8543X для HP LJ 9000/9040/9050, 30000стр</t>
  </si>
  <si>
    <t>Картридж Hi-Black HB-CE505X для HP LJ P2055/P2050, 6500стр</t>
  </si>
  <si>
    <t>Картридж Hi-Black HB-CF410X для HP CLJ M452DW, 6500стр</t>
  </si>
  <si>
    <t>Картридж Hi-Black HB-CF411X для HP CLJ M452DW, 5000стр</t>
  </si>
  <si>
    <t>Картридж Hi-Black HB-CF412X для HP CLJ M452DW, 5000стр</t>
  </si>
  <si>
    <t>Картридж Hi-Black HB-CF413X для HP CLJ M452DW, 5000стр</t>
  </si>
  <si>
    <t>Картридж Hi-Black HB-FX10 для Canon MF4690, 2000стр</t>
  </si>
  <si>
    <t>Картридж Hi-Black HB-Q6511Х для HP LJ 2410/2420/2430, 12000стр</t>
  </si>
  <si>
    <t>Картридж Hi-Black HB-TK-1140 для Kyocera M2035 7200стр</t>
  </si>
  <si>
    <t>Клавиатура A4Tech KV-300H USB</t>
  </si>
  <si>
    <t>Клавиатура Genius SlimStar 130 USB</t>
  </si>
  <si>
    <t>Манипулятор Logitech M150 USB Black</t>
  </si>
  <si>
    <t>Салфетки влажные чистящие в пластиковой тубе, 100шт.</t>
  </si>
  <si>
    <t xml:space="preserve">Сетевой фильтр 1,8м BURO </t>
  </si>
  <si>
    <t xml:space="preserve">Сетевой фильтр 3,0м BURO </t>
  </si>
  <si>
    <t xml:space="preserve">Сетевой фильтр 5.0м BURO </t>
  </si>
  <si>
    <t xml:space="preserve">Тонер HP LJ 9000/9040/9050 (850г.) </t>
  </si>
  <si>
    <t>Тонер Tomoegawa для Kyocera (Тип PYU-01) 900г</t>
  </si>
  <si>
    <t xml:space="preserve">Тонер Hi-Black C-EXV11 для Canon IR3025 </t>
  </si>
  <si>
    <t>Тонер Hi-Black C-EXV14 для Canon IR2022</t>
  </si>
  <si>
    <t>Фильтр Type2 (SV-MPF2) для пылесоса 3M Field Service</t>
  </si>
  <si>
    <t>Флеш-накопитель USB KINGSTON DataTraveler 50 32Гб, USB3.0</t>
  </si>
  <si>
    <t>Картридж T2 №711 (IC-H133) для HP Designjet T120/520,  29 мл</t>
  </si>
  <si>
    <t>Картридж Hi-Black HB-TK-1170 для Kyocera M2040 7200стр</t>
  </si>
  <si>
    <t>Картридж CANON 052H (оригинал) для Canon MF421 9200стр</t>
  </si>
  <si>
    <t>Инструмент обжимной для RJ45 (HT- 568)</t>
  </si>
  <si>
    <t>Коммутатор TP-Link TL-SF1008D</t>
  </si>
  <si>
    <t>Тонер UT19F5A для Kyocera M2040DN MITSUBISHI/MKI Gold ATM 900г</t>
  </si>
  <si>
    <t xml:space="preserve">Тонер HP LJ 1160/1320/Р2015/М3390/М2727 (1000г.) </t>
  </si>
  <si>
    <t>Лот 11-НФ-2019-ЧЭСК/17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</si>
</sst>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/>
      <top/>
      <bottom style="medium">
        <color rgb="FF00206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9" fontId="7" fillId="2" borderId="24" xfId="0" applyNumberFormat="1" applyFont="1" applyFill="1" applyBorder="1" applyAlignment="1" applyProtection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49" fontId="7" fillId="2" borderId="7" xfId="0" applyNumberFormat="1" applyFont="1" applyFill="1" applyBorder="1" applyAlignment="1" applyProtection="1">
      <alignment horizontal="left" vertical="center" wrapText="1"/>
      <protection locked="0"/>
    </xf>
    <xf numFmtId="0" fontId="9" fillId="4" borderId="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4" fontId="7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vertical="center"/>
    </xf>
    <xf numFmtId="4" fontId="2" fillId="0" borderId="0" xfId="0" applyNumberFormat="1" applyFont="1" applyBorder="1" applyAlignment="1">
      <alignment horizontal="center" vertical="top" wrapText="1"/>
    </xf>
    <xf numFmtId="4" fontId="1" fillId="4" borderId="15" xfId="0" applyNumberFormat="1" applyFont="1" applyFill="1" applyBorder="1" applyAlignment="1">
      <alignment horizontal="right" vertical="center" wrapText="1"/>
    </xf>
    <xf numFmtId="4" fontId="2" fillId="4" borderId="23" xfId="0" applyNumberFormat="1" applyFont="1" applyFill="1" applyBorder="1" applyAlignment="1">
      <alignment horizontal="right" vertical="top" wrapText="1"/>
    </xf>
    <xf numFmtId="4" fontId="2" fillId="4" borderId="22" xfId="0" applyNumberFormat="1" applyFont="1" applyFill="1" applyBorder="1" applyAlignment="1">
      <alignment horizontal="right" vertical="top" wrapText="1"/>
    </xf>
    <xf numFmtId="4" fontId="7" fillId="2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25" xfId="0" applyNumberFormat="1" applyFont="1" applyBorder="1" applyAlignment="1">
      <alignment vertical="center"/>
    </xf>
    <xf numFmtId="4" fontId="7" fillId="5" borderId="8" xfId="0" applyNumberFormat="1" applyFont="1" applyFill="1" applyBorder="1" applyAlignment="1" applyProtection="1">
      <alignment horizontal="right" vertical="center" wrapText="1"/>
    </xf>
    <xf numFmtId="0" fontId="4" fillId="5" borderId="6" xfId="0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left" vertical="center" wrapText="1"/>
    </xf>
    <xf numFmtId="3" fontId="2" fillId="5" borderId="7" xfId="0" applyNumberFormat="1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Alignment="1">
      <alignment horizontal="right" vertical="center" wrapText="1"/>
    </xf>
    <xf numFmtId="4" fontId="2" fillId="5" borderId="8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4" fontId="15" fillId="4" borderId="15" xfId="0" applyNumberFormat="1" applyFont="1" applyFill="1" applyBorder="1" applyAlignment="1">
      <alignment horizontal="right" vertical="center" wrapText="1"/>
    </xf>
    <xf numFmtId="4" fontId="1" fillId="4" borderId="22" xfId="0" applyNumberFormat="1" applyFont="1" applyFill="1" applyBorder="1" applyAlignment="1">
      <alignment horizontal="right" vertical="top" wrapText="1"/>
    </xf>
    <xf numFmtId="0" fontId="13" fillId="0" borderId="0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 applyProtection="1">
      <alignment horizontal="right" vertical="center" wrapText="1"/>
    </xf>
    <xf numFmtId="4" fontId="8" fillId="4" borderId="10" xfId="0" applyNumberFormat="1" applyFont="1" applyFill="1" applyBorder="1" applyAlignment="1" applyProtection="1">
      <alignment horizontal="right" vertical="center" wrapText="1"/>
    </xf>
    <xf numFmtId="4" fontId="8" fillId="4" borderId="29" xfId="0" applyNumberFormat="1" applyFont="1" applyFill="1" applyBorder="1" applyAlignment="1" applyProtection="1">
      <alignment horizontal="right" vertical="center" wrapText="1"/>
    </xf>
    <xf numFmtId="4" fontId="8" fillId="4" borderId="11" xfId="0" applyNumberFormat="1" applyFont="1" applyFill="1" applyBorder="1" applyAlignment="1" applyProtection="1">
      <alignment horizontal="right" vertical="center" wrapText="1"/>
    </xf>
    <xf numFmtId="4" fontId="7" fillId="4" borderId="20" xfId="0" applyNumberFormat="1" applyFont="1" applyFill="1" applyBorder="1" applyAlignment="1" applyProtection="1">
      <alignment horizontal="right" vertical="top" wrapText="1"/>
    </xf>
    <xf numFmtId="4" fontId="7" fillId="4" borderId="21" xfId="0" applyNumberFormat="1" applyFont="1" applyFill="1" applyBorder="1" applyAlignment="1" applyProtection="1">
      <alignment horizontal="right" vertical="top" wrapText="1"/>
    </xf>
    <xf numFmtId="4" fontId="7" fillId="4" borderId="14" xfId="0" applyNumberFormat="1" applyFont="1" applyFill="1" applyBorder="1" applyAlignment="1" applyProtection="1">
      <alignment horizontal="righ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7" fillId="4" borderId="19" xfId="0" applyNumberFormat="1" applyFont="1" applyFill="1" applyBorder="1" applyAlignment="1" applyProtection="1">
      <alignment horizontal="right" vertical="top" wrapText="1"/>
    </xf>
    <xf numFmtId="4" fontId="7" fillId="4" borderId="18" xfId="0" applyNumberFormat="1" applyFont="1" applyFill="1" applyBorder="1" applyAlignment="1" applyProtection="1">
      <alignment horizontal="right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62"/>
  <sheetViews>
    <sheetView tabSelected="1" zoomScaleNormal="100" workbookViewId="0">
      <selection activeCell="G62" sqref="G62"/>
    </sheetView>
  </sheetViews>
  <sheetFormatPr defaultRowHeight="15"/>
  <cols>
    <col min="1" max="1" width="5.28515625" customWidth="1"/>
    <col min="2" max="2" width="9.140625" customWidth="1"/>
    <col min="3" max="3" width="58.7109375" bestFit="1" customWidth="1"/>
    <col min="4" max="4" width="7.140625" customWidth="1"/>
    <col min="5" max="5" width="17.140625" customWidth="1"/>
    <col min="6" max="6" width="19.28515625" customWidth="1"/>
    <col min="7" max="7" width="22.85546875" customWidth="1"/>
    <col min="9" max="9" width="10.42578125" customWidth="1"/>
    <col min="10" max="10" width="58.7109375" bestFit="1" customWidth="1"/>
    <col min="11" max="11" width="21.28515625" customWidth="1"/>
    <col min="12" max="12" width="7.28515625" customWidth="1"/>
    <col min="13" max="13" width="15" customWidth="1"/>
    <col min="14" max="14" width="13.85546875" customWidth="1"/>
    <col min="15" max="15" width="8.7109375" customWidth="1"/>
    <col min="16" max="16" width="22.7109375" customWidth="1"/>
  </cols>
  <sheetData>
    <row r="1" spans="2:23" ht="26.25">
      <c r="B1" s="34" t="s">
        <v>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2"/>
      <c r="R1" s="2"/>
      <c r="S1" s="2"/>
      <c r="T1" s="2"/>
      <c r="U1" s="2"/>
      <c r="V1" s="2"/>
      <c r="W1" s="2"/>
    </row>
    <row r="2" spans="2:23" ht="21.75" thickBot="1">
      <c r="B2" s="1"/>
      <c r="C2" s="31" t="s">
        <v>71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24" customHeight="1" thickBot="1">
      <c r="B3" s="35" t="s">
        <v>12</v>
      </c>
      <c r="C3" s="36"/>
      <c r="D3" s="36"/>
      <c r="E3" s="37"/>
      <c r="F3" s="32">
        <v>1230286</v>
      </c>
      <c r="G3" s="8" t="s">
        <v>3</v>
      </c>
      <c r="H3" s="19"/>
      <c r="I3" s="1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3" ht="15.75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2:23" ht="16.5" thickBot="1">
      <c r="B5" s="45" t="s">
        <v>13</v>
      </c>
      <c r="C5" s="37"/>
      <c r="D5" s="46"/>
      <c r="E5" s="46"/>
      <c r="F5" s="47"/>
      <c r="G5" s="48"/>
      <c r="H5" s="3"/>
      <c r="I5" s="35" t="s">
        <v>4</v>
      </c>
      <c r="J5" s="36"/>
      <c r="K5" s="36"/>
      <c r="L5" s="36"/>
      <c r="M5" s="36"/>
      <c r="N5" s="36"/>
      <c r="O5" s="36"/>
      <c r="P5" s="51"/>
      <c r="Q5" s="1"/>
      <c r="R5" s="1"/>
      <c r="S5" s="1"/>
      <c r="T5" s="1"/>
      <c r="U5" s="1"/>
      <c r="V5" s="1"/>
      <c r="W5" s="1"/>
    </row>
    <row r="6" spans="2:23" ht="114.75">
      <c r="B6" s="4" t="s">
        <v>5</v>
      </c>
      <c r="C6" s="5" t="s">
        <v>0</v>
      </c>
      <c r="D6" s="5" t="s">
        <v>9</v>
      </c>
      <c r="E6" s="17" t="s">
        <v>10</v>
      </c>
      <c r="F6" s="6" t="s">
        <v>6</v>
      </c>
      <c r="G6" s="7" t="s">
        <v>11</v>
      </c>
      <c r="H6" s="1"/>
      <c r="I6" s="4" t="s">
        <v>5</v>
      </c>
      <c r="J6" s="5" t="s">
        <v>1</v>
      </c>
      <c r="K6" s="12" t="s">
        <v>18</v>
      </c>
      <c r="L6" s="5" t="s">
        <v>9</v>
      </c>
      <c r="M6" s="6" t="s">
        <v>10</v>
      </c>
      <c r="N6" s="6" t="s">
        <v>15</v>
      </c>
      <c r="O6" s="6" t="s">
        <v>6</v>
      </c>
      <c r="P6" s="7" t="s">
        <v>16</v>
      </c>
      <c r="Q6" s="1"/>
      <c r="R6" s="1"/>
      <c r="S6" s="1"/>
      <c r="T6" s="1"/>
      <c r="U6" s="1"/>
      <c r="V6" s="1"/>
      <c r="W6" s="1"/>
    </row>
    <row r="7" spans="2:23">
      <c r="B7" s="10">
        <v>1</v>
      </c>
      <c r="C7" s="13" t="s">
        <v>19</v>
      </c>
      <c r="D7" s="16" t="s">
        <v>14</v>
      </c>
      <c r="E7" s="24">
        <v>1000</v>
      </c>
      <c r="F7" s="18">
        <v>27</v>
      </c>
      <c r="G7" s="25">
        <f>E7*F7</f>
        <v>27000</v>
      </c>
      <c r="H7" s="1"/>
      <c r="I7" s="26">
        <f>B7</f>
        <v>1</v>
      </c>
      <c r="J7" s="27" t="str">
        <f>C7</f>
        <v xml:space="preserve">Аккумулятор для ИБП Sven CSB (12V 9Ah)  </v>
      </c>
      <c r="K7" s="11"/>
      <c r="L7" s="28" t="str">
        <f>D7</f>
        <v>шт.</v>
      </c>
      <c r="M7" s="29">
        <f>E7</f>
        <v>1000</v>
      </c>
      <c r="N7" s="23"/>
      <c r="O7" s="28">
        <f>F7</f>
        <v>27</v>
      </c>
      <c r="P7" s="30">
        <f>N7*O7</f>
        <v>0</v>
      </c>
      <c r="Q7" s="1"/>
      <c r="R7" s="1"/>
      <c r="S7" s="1"/>
      <c r="T7" s="1"/>
      <c r="U7" s="1"/>
      <c r="V7" s="1"/>
      <c r="W7" s="1"/>
    </row>
    <row r="8" spans="2:23">
      <c r="B8" s="10">
        <f>B7+1</f>
        <v>2</v>
      </c>
      <c r="C8" s="14" t="s">
        <v>20</v>
      </c>
      <c r="D8" s="16" t="s">
        <v>14</v>
      </c>
      <c r="E8" s="24">
        <v>1420</v>
      </c>
      <c r="F8" s="18">
        <v>10</v>
      </c>
      <c r="G8" s="25">
        <f t="shared" ref="G8:G26" si="0">E8*F8</f>
        <v>14200</v>
      </c>
      <c r="H8" s="1"/>
      <c r="I8" s="26">
        <f t="shared" ref="I8:I26" si="1">B8</f>
        <v>2</v>
      </c>
      <c r="J8" s="27" t="str">
        <f t="shared" ref="J8:J26" si="2">C8</f>
        <v>Аккумулятор для ИБП Sven SV12120 (12V 12Ah)</v>
      </c>
      <c r="K8" s="11"/>
      <c r="L8" s="28" t="str">
        <f t="shared" ref="L8:L26" si="3">D8</f>
        <v>шт.</v>
      </c>
      <c r="M8" s="29">
        <f t="shared" ref="M8:M26" si="4">E8</f>
        <v>1420</v>
      </c>
      <c r="N8" s="23"/>
      <c r="O8" s="28">
        <f t="shared" ref="O8:O26" si="5">F8</f>
        <v>10</v>
      </c>
      <c r="P8" s="30">
        <f t="shared" ref="P8:P26" si="6">N8*O8</f>
        <v>0</v>
      </c>
      <c r="Q8" s="1"/>
      <c r="R8" s="1"/>
      <c r="S8" s="1"/>
      <c r="T8" s="1"/>
      <c r="U8" s="1"/>
      <c r="V8" s="1"/>
      <c r="W8" s="1"/>
    </row>
    <row r="9" spans="2:23">
      <c r="B9" s="10">
        <f t="shared" ref="B9:B58" si="7">B8+1</f>
        <v>3</v>
      </c>
      <c r="C9" s="13" t="s">
        <v>21</v>
      </c>
      <c r="D9" s="16" t="s">
        <v>14</v>
      </c>
      <c r="E9" s="24">
        <v>100</v>
      </c>
      <c r="F9" s="18">
        <v>10</v>
      </c>
      <c r="G9" s="25">
        <f t="shared" si="0"/>
        <v>1000</v>
      </c>
      <c r="H9" s="1"/>
      <c r="I9" s="26">
        <f t="shared" si="1"/>
        <v>3</v>
      </c>
      <c r="J9" s="27" t="str">
        <f t="shared" si="2"/>
        <v>Батарейка 9V (6LR61/6F22)</v>
      </c>
      <c r="K9" s="11"/>
      <c r="L9" s="28" t="str">
        <f t="shared" si="3"/>
        <v>шт.</v>
      </c>
      <c r="M9" s="29">
        <f t="shared" si="4"/>
        <v>100</v>
      </c>
      <c r="N9" s="23"/>
      <c r="O9" s="28">
        <f t="shared" si="5"/>
        <v>10</v>
      </c>
      <c r="P9" s="30">
        <f t="shared" si="6"/>
        <v>0</v>
      </c>
      <c r="Q9" s="1"/>
      <c r="R9" s="1"/>
      <c r="S9" s="1"/>
      <c r="T9" s="1"/>
      <c r="U9" s="1"/>
      <c r="V9" s="1"/>
      <c r="W9" s="1"/>
    </row>
    <row r="10" spans="2:23">
      <c r="B10" s="10">
        <f t="shared" si="7"/>
        <v>4</v>
      </c>
      <c r="C10" s="13" t="s">
        <v>22</v>
      </c>
      <c r="D10" s="16" t="s">
        <v>14</v>
      </c>
      <c r="E10" s="24">
        <v>600</v>
      </c>
      <c r="F10" s="18">
        <v>1</v>
      </c>
      <c r="G10" s="25">
        <f t="shared" si="0"/>
        <v>600</v>
      </c>
      <c r="H10" s="1"/>
      <c r="I10" s="26">
        <f t="shared" si="1"/>
        <v>4</v>
      </c>
      <c r="J10" s="27" t="str">
        <f t="shared" si="2"/>
        <v xml:space="preserve">Диск СD-R Verbatim 16x 700Мб (уп.50 шт.) </v>
      </c>
      <c r="K10" s="11"/>
      <c r="L10" s="28" t="str">
        <f t="shared" si="3"/>
        <v>шт.</v>
      </c>
      <c r="M10" s="29">
        <f t="shared" si="4"/>
        <v>600</v>
      </c>
      <c r="N10" s="23"/>
      <c r="O10" s="28">
        <f t="shared" si="5"/>
        <v>1</v>
      </c>
      <c r="P10" s="30">
        <f t="shared" si="6"/>
        <v>0</v>
      </c>
      <c r="Q10" s="1"/>
      <c r="R10" s="1"/>
      <c r="S10" s="1"/>
      <c r="T10" s="1"/>
      <c r="U10" s="1"/>
      <c r="V10" s="1"/>
      <c r="W10" s="1"/>
    </row>
    <row r="11" spans="2:23">
      <c r="B11" s="10">
        <f t="shared" si="7"/>
        <v>5</v>
      </c>
      <c r="C11" s="13" t="s">
        <v>23</v>
      </c>
      <c r="D11" s="16" t="s">
        <v>14</v>
      </c>
      <c r="E11" s="24">
        <v>6500</v>
      </c>
      <c r="F11" s="18">
        <v>18</v>
      </c>
      <c r="G11" s="25">
        <f t="shared" si="0"/>
        <v>117000</v>
      </c>
      <c r="H11" s="1"/>
      <c r="I11" s="26">
        <f t="shared" si="1"/>
        <v>5</v>
      </c>
      <c r="J11" s="27" t="str">
        <f t="shared" si="2"/>
        <v>Драм-юнит Kyocera FS-1035/1135/1320/1370 DK-170 (оригинал)</v>
      </c>
      <c r="K11" s="11"/>
      <c r="L11" s="28" t="str">
        <f t="shared" si="3"/>
        <v>шт.</v>
      </c>
      <c r="M11" s="29">
        <f t="shared" si="4"/>
        <v>6500</v>
      </c>
      <c r="N11" s="23"/>
      <c r="O11" s="28">
        <f t="shared" si="5"/>
        <v>18</v>
      </c>
      <c r="P11" s="30">
        <f t="shared" si="6"/>
        <v>0</v>
      </c>
      <c r="Q11" s="1"/>
      <c r="R11" s="1"/>
      <c r="S11" s="1"/>
      <c r="T11" s="1"/>
      <c r="U11" s="1"/>
      <c r="V11" s="1"/>
      <c r="W11" s="1"/>
    </row>
    <row r="12" spans="2:23">
      <c r="B12" s="10">
        <f t="shared" si="7"/>
        <v>6</v>
      </c>
      <c r="C12" s="13" t="s">
        <v>24</v>
      </c>
      <c r="D12" s="16" t="s">
        <v>14</v>
      </c>
      <c r="E12" s="24">
        <v>9100</v>
      </c>
      <c r="F12" s="18">
        <v>9</v>
      </c>
      <c r="G12" s="25">
        <f t="shared" si="0"/>
        <v>81900</v>
      </c>
      <c r="H12" s="1"/>
      <c r="I12" s="26">
        <f t="shared" si="1"/>
        <v>6</v>
      </c>
      <c r="J12" s="27" t="str">
        <f t="shared" si="2"/>
        <v xml:space="preserve">Драм-юнит Kyocera M2040/2135/2635/2540 DK-1150 (oригинал) </v>
      </c>
      <c r="K12" s="11"/>
      <c r="L12" s="28" t="str">
        <f t="shared" si="3"/>
        <v>шт.</v>
      </c>
      <c r="M12" s="29">
        <f t="shared" si="4"/>
        <v>9100</v>
      </c>
      <c r="N12" s="23"/>
      <c r="O12" s="28">
        <f t="shared" si="5"/>
        <v>9</v>
      </c>
      <c r="P12" s="30">
        <f t="shared" si="6"/>
        <v>0</v>
      </c>
      <c r="Q12" s="1"/>
      <c r="R12" s="1"/>
      <c r="S12" s="1"/>
      <c r="T12" s="1"/>
      <c r="U12" s="1"/>
      <c r="V12" s="1"/>
      <c r="W12" s="1"/>
    </row>
    <row r="13" spans="2:23">
      <c r="B13" s="10">
        <f t="shared" si="7"/>
        <v>7</v>
      </c>
      <c r="C13" s="13" t="s">
        <v>67</v>
      </c>
      <c r="D13" s="16" t="s">
        <v>14</v>
      </c>
      <c r="E13" s="24">
        <v>496</v>
      </c>
      <c r="F13" s="18">
        <v>1</v>
      </c>
      <c r="G13" s="25">
        <f t="shared" si="0"/>
        <v>496</v>
      </c>
      <c r="H13" s="1"/>
      <c r="I13" s="26">
        <f t="shared" si="1"/>
        <v>7</v>
      </c>
      <c r="J13" s="27" t="str">
        <f t="shared" si="2"/>
        <v>Инструмент обжимной для RJ45 (HT- 568)</v>
      </c>
      <c r="K13" s="11"/>
      <c r="L13" s="28" t="str">
        <f t="shared" si="3"/>
        <v>шт.</v>
      </c>
      <c r="M13" s="29">
        <f t="shared" si="4"/>
        <v>496</v>
      </c>
      <c r="N13" s="23"/>
      <c r="O13" s="28">
        <f t="shared" si="5"/>
        <v>1</v>
      </c>
      <c r="P13" s="30">
        <f t="shared" si="6"/>
        <v>0</v>
      </c>
      <c r="Q13" s="1"/>
      <c r="R13" s="1"/>
      <c r="S13" s="1"/>
      <c r="T13" s="1"/>
      <c r="U13" s="1"/>
      <c r="V13" s="1"/>
      <c r="W13" s="1"/>
    </row>
    <row r="14" spans="2:23">
      <c r="B14" s="10">
        <f t="shared" si="7"/>
        <v>8</v>
      </c>
      <c r="C14" s="13" t="s">
        <v>25</v>
      </c>
      <c r="D14" s="16" t="s">
        <v>14</v>
      </c>
      <c r="E14" s="24">
        <v>80</v>
      </c>
      <c r="F14" s="18">
        <v>40</v>
      </c>
      <c r="G14" s="25">
        <f t="shared" si="0"/>
        <v>3200</v>
      </c>
      <c r="H14" s="1"/>
      <c r="I14" s="26">
        <f t="shared" si="1"/>
        <v>8</v>
      </c>
      <c r="J14" s="27" t="str">
        <f t="shared" si="2"/>
        <v xml:space="preserve">Кабель USB A(m)-B(m) 1.8м </v>
      </c>
      <c r="K14" s="11"/>
      <c r="L14" s="28" t="str">
        <f t="shared" si="3"/>
        <v>шт.</v>
      </c>
      <c r="M14" s="29">
        <f t="shared" si="4"/>
        <v>80</v>
      </c>
      <c r="N14" s="23"/>
      <c r="O14" s="28">
        <f t="shared" si="5"/>
        <v>40</v>
      </c>
      <c r="P14" s="30">
        <f t="shared" si="6"/>
        <v>0</v>
      </c>
      <c r="Q14" s="1"/>
      <c r="R14" s="1"/>
      <c r="S14" s="1"/>
      <c r="T14" s="1"/>
      <c r="U14" s="1"/>
      <c r="V14" s="1"/>
      <c r="W14" s="1"/>
    </row>
    <row r="15" spans="2:23">
      <c r="B15" s="10">
        <f t="shared" si="7"/>
        <v>9</v>
      </c>
      <c r="C15" s="13" t="s">
        <v>26</v>
      </c>
      <c r="D15" s="16" t="s">
        <v>14</v>
      </c>
      <c r="E15" s="24">
        <v>100</v>
      </c>
      <c r="F15" s="18">
        <v>10</v>
      </c>
      <c r="G15" s="25">
        <f t="shared" si="0"/>
        <v>1000</v>
      </c>
      <c r="H15" s="1"/>
      <c r="I15" s="26">
        <f t="shared" si="1"/>
        <v>9</v>
      </c>
      <c r="J15" s="27" t="str">
        <f t="shared" si="2"/>
        <v xml:space="preserve">Кабель USB A(m)-B(m) 3.0м </v>
      </c>
      <c r="K15" s="11"/>
      <c r="L15" s="28" t="str">
        <f t="shared" si="3"/>
        <v>шт.</v>
      </c>
      <c r="M15" s="29">
        <f t="shared" si="4"/>
        <v>100</v>
      </c>
      <c r="N15" s="23"/>
      <c r="O15" s="28">
        <f t="shared" si="5"/>
        <v>10</v>
      </c>
      <c r="P15" s="30">
        <f t="shared" si="6"/>
        <v>0</v>
      </c>
      <c r="Q15" s="1"/>
      <c r="R15" s="1"/>
      <c r="S15" s="1"/>
      <c r="T15" s="1"/>
      <c r="U15" s="1"/>
      <c r="V15" s="1"/>
      <c r="W15" s="1"/>
    </row>
    <row r="16" spans="2:23">
      <c r="B16" s="10">
        <f t="shared" si="7"/>
        <v>10</v>
      </c>
      <c r="C16" s="13" t="s">
        <v>27</v>
      </c>
      <c r="D16" s="16" t="s">
        <v>14</v>
      </c>
      <c r="E16" s="24">
        <v>200</v>
      </c>
      <c r="F16" s="18">
        <v>10</v>
      </c>
      <c r="G16" s="25">
        <f t="shared" si="0"/>
        <v>2000</v>
      </c>
      <c r="H16" s="1"/>
      <c r="I16" s="26">
        <f t="shared" si="1"/>
        <v>10</v>
      </c>
      <c r="J16" s="27" t="str">
        <f t="shared" si="2"/>
        <v xml:space="preserve">Кабель USB A(m)-B(m) 5.0м </v>
      </c>
      <c r="K16" s="11"/>
      <c r="L16" s="28" t="str">
        <f t="shared" si="3"/>
        <v>шт.</v>
      </c>
      <c r="M16" s="29">
        <f t="shared" si="4"/>
        <v>200</v>
      </c>
      <c r="N16" s="23"/>
      <c r="O16" s="28">
        <f t="shared" si="5"/>
        <v>10</v>
      </c>
      <c r="P16" s="30">
        <f t="shared" si="6"/>
        <v>0</v>
      </c>
      <c r="Q16" s="1"/>
      <c r="R16" s="1"/>
      <c r="S16" s="1"/>
      <c r="T16" s="1"/>
      <c r="U16" s="1"/>
      <c r="V16" s="1"/>
      <c r="W16" s="1"/>
    </row>
    <row r="17" spans="2:23">
      <c r="B17" s="10">
        <f t="shared" si="7"/>
        <v>11</v>
      </c>
      <c r="C17" s="15" t="s">
        <v>28</v>
      </c>
      <c r="D17" s="16" t="s">
        <v>14</v>
      </c>
      <c r="E17" s="24">
        <v>1300</v>
      </c>
      <c r="F17" s="18">
        <v>40</v>
      </c>
      <c r="G17" s="25">
        <f t="shared" si="0"/>
        <v>52000</v>
      </c>
      <c r="H17" s="1"/>
      <c r="I17" s="26">
        <f t="shared" si="1"/>
        <v>11</v>
      </c>
      <c r="J17" s="27" t="str">
        <f t="shared" si="2"/>
        <v>Картридж Cactus CS-C052H для Canon MF421 9200стр</v>
      </c>
      <c r="K17" s="11"/>
      <c r="L17" s="28" t="str">
        <f t="shared" si="3"/>
        <v>шт.</v>
      </c>
      <c r="M17" s="29">
        <f t="shared" si="4"/>
        <v>1300</v>
      </c>
      <c r="N17" s="23"/>
      <c r="O17" s="28">
        <f t="shared" si="5"/>
        <v>40</v>
      </c>
      <c r="P17" s="30">
        <f t="shared" si="6"/>
        <v>0</v>
      </c>
      <c r="Q17" s="1"/>
      <c r="R17" s="1"/>
      <c r="S17" s="1"/>
      <c r="T17" s="1"/>
      <c r="U17" s="1"/>
      <c r="V17" s="1"/>
      <c r="W17" s="1"/>
    </row>
    <row r="18" spans="2:23">
      <c r="B18" s="10">
        <f t="shared" si="7"/>
        <v>12</v>
      </c>
      <c r="C18" s="13" t="s">
        <v>29</v>
      </c>
      <c r="D18" s="16" t="s">
        <v>14</v>
      </c>
      <c r="E18" s="24">
        <v>350</v>
      </c>
      <c r="F18" s="18">
        <v>20</v>
      </c>
      <c r="G18" s="25">
        <f t="shared" si="0"/>
        <v>7000</v>
      </c>
      <c r="H18" s="1"/>
      <c r="I18" s="26">
        <f t="shared" si="1"/>
        <v>12</v>
      </c>
      <c r="J18" s="27" t="str">
        <f t="shared" si="2"/>
        <v>Картридж Cactus CS-C728S для Canon MF4570, 2100стр</v>
      </c>
      <c r="K18" s="11"/>
      <c r="L18" s="28" t="str">
        <f t="shared" si="3"/>
        <v>шт.</v>
      </c>
      <c r="M18" s="29">
        <f t="shared" si="4"/>
        <v>350</v>
      </c>
      <c r="N18" s="23"/>
      <c r="O18" s="28">
        <f t="shared" si="5"/>
        <v>20</v>
      </c>
      <c r="P18" s="30">
        <f t="shared" si="6"/>
        <v>0</v>
      </c>
      <c r="Q18" s="1"/>
      <c r="R18" s="1"/>
      <c r="S18" s="1"/>
      <c r="T18" s="1"/>
      <c r="U18" s="1"/>
      <c r="V18" s="1"/>
      <c r="W18" s="1"/>
    </row>
    <row r="19" spans="2:23">
      <c r="B19" s="10">
        <f t="shared" si="7"/>
        <v>13</v>
      </c>
      <c r="C19" s="13" t="s">
        <v>30</v>
      </c>
      <c r="D19" s="16" t="s">
        <v>14</v>
      </c>
      <c r="E19" s="24">
        <v>4000</v>
      </c>
      <c r="F19" s="18">
        <v>5</v>
      </c>
      <c r="G19" s="25">
        <f t="shared" si="0"/>
        <v>20000</v>
      </c>
      <c r="H19" s="1"/>
      <c r="I19" s="26">
        <f t="shared" si="1"/>
        <v>13</v>
      </c>
      <c r="J19" s="27" t="str">
        <f t="shared" si="2"/>
        <v>Картридж Cactus CS-C8543X для HP LJ 9000/9040/9050, 30000стр</v>
      </c>
      <c r="K19" s="11"/>
      <c r="L19" s="28" t="str">
        <f t="shared" si="3"/>
        <v>шт.</v>
      </c>
      <c r="M19" s="29">
        <f t="shared" si="4"/>
        <v>4000</v>
      </c>
      <c r="N19" s="23"/>
      <c r="O19" s="28">
        <f t="shared" si="5"/>
        <v>5</v>
      </c>
      <c r="P19" s="30">
        <f t="shared" si="6"/>
        <v>0</v>
      </c>
      <c r="Q19" s="1"/>
      <c r="R19" s="1"/>
      <c r="S19" s="1"/>
      <c r="T19" s="1"/>
      <c r="U19" s="1"/>
      <c r="V19" s="1"/>
      <c r="W19" s="1"/>
    </row>
    <row r="20" spans="2:23">
      <c r="B20" s="10">
        <f t="shared" si="7"/>
        <v>14</v>
      </c>
      <c r="C20" s="13" t="s">
        <v>31</v>
      </c>
      <c r="D20" s="16" t="s">
        <v>14</v>
      </c>
      <c r="E20" s="24">
        <v>600</v>
      </c>
      <c r="F20" s="18">
        <v>40</v>
      </c>
      <c r="G20" s="25">
        <f t="shared" si="0"/>
        <v>24000</v>
      </c>
      <c r="H20" s="1"/>
      <c r="I20" s="26">
        <f t="shared" si="1"/>
        <v>14</v>
      </c>
      <c r="J20" s="27" t="str">
        <f t="shared" si="2"/>
        <v>Картридж Cactus CS-CE505X для HP LJ P2055/P2050, 6500стр</v>
      </c>
      <c r="K20" s="11"/>
      <c r="L20" s="28" t="str">
        <f t="shared" si="3"/>
        <v>шт.</v>
      </c>
      <c r="M20" s="29">
        <f t="shared" si="4"/>
        <v>600</v>
      </c>
      <c r="N20" s="23"/>
      <c r="O20" s="28">
        <f t="shared" si="5"/>
        <v>40</v>
      </c>
      <c r="P20" s="30">
        <f t="shared" si="6"/>
        <v>0</v>
      </c>
      <c r="Q20" s="1"/>
      <c r="R20" s="1"/>
      <c r="S20" s="1"/>
      <c r="T20" s="1"/>
      <c r="U20" s="1"/>
      <c r="V20" s="1"/>
      <c r="W20" s="1"/>
    </row>
    <row r="21" spans="2:23">
      <c r="B21" s="10">
        <f t="shared" si="7"/>
        <v>15</v>
      </c>
      <c r="C21" s="13" t="s">
        <v>32</v>
      </c>
      <c r="D21" s="16" t="s">
        <v>14</v>
      </c>
      <c r="E21" s="24">
        <v>1700</v>
      </c>
      <c r="F21" s="18">
        <v>5</v>
      </c>
      <c r="G21" s="25">
        <f t="shared" si="0"/>
        <v>8500</v>
      </c>
      <c r="H21" s="1"/>
      <c r="I21" s="26">
        <f t="shared" si="1"/>
        <v>15</v>
      </c>
      <c r="J21" s="27" t="str">
        <f t="shared" si="2"/>
        <v>Картридж Cactus CS-CF410X для HP CLJ M452DW, 6500стр</v>
      </c>
      <c r="K21" s="11"/>
      <c r="L21" s="28" t="str">
        <f t="shared" si="3"/>
        <v>шт.</v>
      </c>
      <c r="M21" s="29">
        <f t="shared" si="4"/>
        <v>1700</v>
      </c>
      <c r="N21" s="23"/>
      <c r="O21" s="28">
        <f t="shared" si="5"/>
        <v>5</v>
      </c>
      <c r="P21" s="30">
        <f t="shared" si="6"/>
        <v>0</v>
      </c>
      <c r="Q21" s="1"/>
      <c r="R21" s="1"/>
      <c r="S21" s="1"/>
      <c r="T21" s="1"/>
      <c r="U21" s="1"/>
      <c r="V21" s="1"/>
      <c r="W21" s="1"/>
    </row>
    <row r="22" spans="2:23">
      <c r="B22" s="10">
        <f t="shared" si="7"/>
        <v>16</v>
      </c>
      <c r="C22" s="13" t="s">
        <v>33</v>
      </c>
      <c r="D22" s="16" t="s">
        <v>14</v>
      </c>
      <c r="E22" s="24">
        <v>1700</v>
      </c>
      <c r="F22" s="18">
        <v>5</v>
      </c>
      <c r="G22" s="25">
        <f t="shared" si="0"/>
        <v>8500</v>
      </c>
      <c r="H22" s="1"/>
      <c r="I22" s="26">
        <f t="shared" si="1"/>
        <v>16</v>
      </c>
      <c r="J22" s="27" t="str">
        <f t="shared" si="2"/>
        <v>Картридж Cactus CS-CF411X для HP CLJ M452DW, 5000стр</v>
      </c>
      <c r="K22" s="11"/>
      <c r="L22" s="28" t="str">
        <f t="shared" si="3"/>
        <v>шт.</v>
      </c>
      <c r="M22" s="29">
        <f t="shared" si="4"/>
        <v>1700</v>
      </c>
      <c r="N22" s="23"/>
      <c r="O22" s="28">
        <f t="shared" si="5"/>
        <v>5</v>
      </c>
      <c r="P22" s="30">
        <f t="shared" si="6"/>
        <v>0</v>
      </c>
      <c r="Q22" s="1"/>
      <c r="R22" s="1"/>
      <c r="S22" s="1"/>
      <c r="T22" s="1"/>
      <c r="U22" s="1"/>
      <c r="V22" s="1"/>
      <c r="W22" s="1"/>
    </row>
    <row r="23" spans="2:23">
      <c r="B23" s="10">
        <f t="shared" si="7"/>
        <v>17</v>
      </c>
      <c r="C23" s="13" t="s">
        <v>34</v>
      </c>
      <c r="D23" s="16" t="s">
        <v>14</v>
      </c>
      <c r="E23" s="24">
        <v>1700</v>
      </c>
      <c r="F23" s="18">
        <v>5</v>
      </c>
      <c r="G23" s="25">
        <f t="shared" si="0"/>
        <v>8500</v>
      </c>
      <c r="H23" s="1"/>
      <c r="I23" s="26">
        <f t="shared" si="1"/>
        <v>17</v>
      </c>
      <c r="J23" s="27" t="str">
        <f t="shared" si="2"/>
        <v>Картридж Cactus CS-CF412X для HP CLJ M452DW, 5000стр</v>
      </c>
      <c r="K23" s="11"/>
      <c r="L23" s="28" t="str">
        <f t="shared" si="3"/>
        <v>шт.</v>
      </c>
      <c r="M23" s="29">
        <f t="shared" si="4"/>
        <v>1700</v>
      </c>
      <c r="N23" s="23"/>
      <c r="O23" s="28">
        <f t="shared" si="5"/>
        <v>5</v>
      </c>
      <c r="P23" s="30">
        <f t="shared" si="6"/>
        <v>0</v>
      </c>
      <c r="Q23" s="1"/>
      <c r="R23" s="1"/>
      <c r="S23" s="1"/>
      <c r="T23" s="1"/>
      <c r="U23" s="1"/>
      <c r="V23" s="1"/>
      <c r="W23" s="1"/>
    </row>
    <row r="24" spans="2:23">
      <c r="B24" s="10">
        <f t="shared" si="7"/>
        <v>18</v>
      </c>
      <c r="C24" s="13" t="s">
        <v>35</v>
      </c>
      <c r="D24" s="16" t="s">
        <v>14</v>
      </c>
      <c r="E24" s="24">
        <v>1700</v>
      </c>
      <c r="F24" s="18">
        <v>5</v>
      </c>
      <c r="G24" s="25">
        <f t="shared" si="0"/>
        <v>8500</v>
      </c>
      <c r="H24" s="1"/>
      <c r="I24" s="26">
        <f t="shared" si="1"/>
        <v>18</v>
      </c>
      <c r="J24" s="27" t="str">
        <f t="shared" si="2"/>
        <v>Картридж Cactus CS-CF413X для HP CLJ M452DW, 5000стр</v>
      </c>
      <c r="K24" s="11"/>
      <c r="L24" s="28" t="str">
        <f t="shared" si="3"/>
        <v>шт.</v>
      </c>
      <c r="M24" s="29">
        <f t="shared" si="4"/>
        <v>1700</v>
      </c>
      <c r="N24" s="23"/>
      <c r="O24" s="28">
        <f t="shared" si="5"/>
        <v>5</v>
      </c>
      <c r="P24" s="30">
        <f t="shared" si="6"/>
        <v>0</v>
      </c>
      <c r="Q24" s="1"/>
      <c r="R24" s="1"/>
      <c r="S24" s="1"/>
      <c r="T24" s="1"/>
      <c r="U24" s="1"/>
      <c r="V24" s="1"/>
      <c r="W24" s="1"/>
    </row>
    <row r="25" spans="2:23">
      <c r="B25" s="10">
        <f t="shared" si="7"/>
        <v>19</v>
      </c>
      <c r="C25" s="13" t="s">
        <v>36</v>
      </c>
      <c r="D25" s="16" t="s">
        <v>14</v>
      </c>
      <c r="E25" s="24">
        <v>350</v>
      </c>
      <c r="F25" s="18">
        <v>20</v>
      </c>
      <c r="G25" s="25">
        <f t="shared" si="0"/>
        <v>7000</v>
      </c>
      <c r="H25" s="1"/>
      <c r="I25" s="26">
        <f t="shared" si="1"/>
        <v>19</v>
      </c>
      <c r="J25" s="27" t="str">
        <f t="shared" si="2"/>
        <v>Картридж Cactus CS-FX10 для Canon MF4690, 2000стр</v>
      </c>
      <c r="K25" s="11"/>
      <c r="L25" s="28" t="str">
        <f t="shared" si="3"/>
        <v>шт.</v>
      </c>
      <c r="M25" s="29">
        <f t="shared" si="4"/>
        <v>350</v>
      </c>
      <c r="N25" s="23"/>
      <c r="O25" s="28">
        <f t="shared" si="5"/>
        <v>20</v>
      </c>
      <c r="P25" s="30">
        <f t="shared" si="6"/>
        <v>0</v>
      </c>
      <c r="Q25" s="1"/>
      <c r="R25" s="1"/>
      <c r="S25" s="1"/>
      <c r="T25" s="1"/>
      <c r="U25" s="1"/>
      <c r="V25" s="1"/>
      <c r="W25" s="1"/>
    </row>
    <row r="26" spans="2:23">
      <c r="B26" s="10">
        <f t="shared" si="7"/>
        <v>20</v>
      </c>
      <c r="C26" s="13" t="s">
        <v>37</v>
      </c>
      <c r="D26" s="16" t="s">
        <v>14</v>
      </c>
      <c r="E26" s="24">
        <v>1200</v>
      </c>
      <c r="F26" s="18">
        <v>10</v>
      </c>
      <c r="G26" s="25">
        <f t="shared" si="0"/>
        <v>12000</v>
      </c>
      <c r="H26" s="1"/>
      <c r="I26" s="26">
        <f t="shared" si="1"/>
        <v>20</v>
      </c>
      <c r="J26" s="27" t="str">
        <f t="shared" si="2"/>
        <v>Картридж Cactus CS-Q6511Х для HP LJ 2410/2420/2430, 12000стр</v>
      </c>
      <c r="K26" s="11"/>
      <c r="L26" s="28" t="str">
        <f t="shared" si="3"/>
        <v>шт.</v>
      </c>
      <c r="M26" s="29">
        <f t="shared" si="4"/>
        <v>1200</v>
      </c>
      <c r="N26" s="23"/>
      <c r="O26" s="28">
        <f t="shared" si="5"/>
        <v>10</v>
      </c>
      <c r="P26" s="30">
        <f t="shared" si="6"/>
        <v>0</v>
      </c>
      <c r="Q26" s="1"/>
      <c r="R26" s="1"/>
      <c r="S26" s="1"/>
      <c r="T26" s="1"/>
      <c r="U26" s="1"/>
      <c r="V26" s="1"/>
      <c r="W26" s="1"/>
    </row>
    <row r="27" spans="2:23">
      <c r="B27" s="10">
        <f t="shared" si="7"/>
        <v>21</v>
      </c>
      <c r="C27" s="13" t="s">
        <v>38</v>
      </c>
      <c r="D27" s="16" t="s">
        <v>14</v>
      </c>
      <c r="E27" s="24">
        <v>600</v>
      </c>
      <c r="F27" s="18">
        <v>10</v>
      </c>
      <c r="G27" s="25">
        <f t="shared" ref="G27:G46" si="8">E27*F27</f>
        <v>6000</v>
      </c>
      <c r="H27" s="1"/>
      <c r="I27" s="26">
        <f t="shared" ref="I27:I46" si="9">B27</f>
        <v>21</v>
      </c>
      <c r="J27" s="27" t="str">
        <f t="shared" ref="J27:J46" si="10">C27</f>
        <v>Картридж Cactus CS-TK1140 для Kyocera M2035 7200стр</v>
      </c>
      <c r="K27" s="11"/>
      <c r="L27" s="28" t="str">
        <f t="shared" ref="L27:L46" si="11">D27</f>
        <v>шт.</v>
      </c>
      <c r="M27" s="29">
        <f t="shared" ref="M27:M46" si="12">E27</f>
        <v>600</v>
      </c>
      <c r="N27" s="23"/>
      <c r="O27" s="28">
        <f t="shared" ref="O27:O46" si="13">F27</f>
        <v>10</v>
      </c>
      <c r="P27" s="30">
        <f t="shared" ref="P27:P46" si="14">N27*O27</f>
        <v>0</v>
      </c>
      <c r="Q27" s="1"/>
      <c r="R27" s="1"/>
      <c r="S27" s="1"/>
      <c r="T27" s="1"/>
      <c r="U27" s="1"/>
      <c r="V27" s="1"/>
      <c r="W27" s="1"/>
    </row>
    <row r="28" spans="2:23">
      <c r="B28" s="10">
        <f t="shared" si="7"/>
        <v>22</v>
      </c>
      <c r="C28" s="13" t="s">
        <v>39</v>
      </c>
      <c r="D28" s="16" t="s">
        <v>14</v>
      </c>
      <c r="E28" s="24">
        <v>1000</v>
      </c>
      <c r="F28" s="18">
        <v>10</v>
      </c>
      <c r="G28" s="25">
        <f t="shared" si="8"/>
        <v>10000</v>
      </c>
      <c r="H28" s="1"/>
      <c r="I28" s="26">
        <f t="shared" si="9"/>
        <v>22</v>
      </c>
      <c r="J28" s="27" t="str">
        <f t="shared" si="10"/>
        <v>Картридж Cactus CS-TK1170 для Kyocera M2040 7200стр</v>
      </c>
      <c r="K28" s="11"/>
      <c r="L28" s="28" t="str">
        <f t="shared" si="11"/>
        <v>шт.</v>
      </c>
      <c r="M28" s="29">
        <f t="shared" si="12"/>
        <v>1000</v>
      </c>
      <c r="N28" s="23"/>
      <c r="O28" s="28">
        <f t="shared" si="13"/>
        <v>10</v>
      </c>
      <c r="P28" s="30">
        <f t="shared" si="14"/>
        <v>0</v>
      </c>
      <c r="Q28" s="1"/>
      <c r="R28" s="1"/>
      <c r="S28" s="1"/>
      <c r="T28" s="1"/>
      <c r="U28" s="1"/>
      <c r="V28" s="1"/>
      <c r="W28" s="1"/>
    </row>
    <row r="29" spans="2:23">
      <c r="B29" s="10">
        <f t="shared" si="7"/>
        <v>23</v>
      </c>
      <c r="C29" s="13" t="s">
        <v>40</v>
      </c>
      <c r="D29" s="16" t="s">
        <v>14</v>
      </c>
      <c r="E29" s="24">
        <v>1700</v>
      </c>
      <c r="F29" s="18">
        <v>40</v>
      </c>
      <c r="G29" s="25">
        <f t="shared" si="8"/>
        <v>68000</v>
      </c>
      <c r="H29" s="1"/>
      <c r="I29" s="26">
        <f t="shared" si="9"/>
        <v>23</v>
      </c>
      <c r="J29" s="27" t="str">
        <f t="shared" si="10"/>
        <v>Картридж Hi-Black HB-052H для Canon MF421 9200стр</v>
      </c>
      <c r="K29" s="11"/>
      <c r="L29" s="28" t="str">
        <f t="shared" si="11"/>
        <v>шт.</v>
      </c>
      <c r="M29" s="29">
        <f t="shared" si="12"/>
        <v>1700</v>
      </c>
      <c r="N29" s="23"/>
      <c r="O29" s="28">
        <f t="shared" si="13"/>
        <v>40</v>
      </c>
      <c r="P29" s="30">
        <f t="shared" si="14"/>
        <v>0</v>
      </c>
      <c r="Q29" s="1"/>
      <c r="R29" s="1"/>
      <c r="S29" s="1"/>
      <c r="T29" s="1"/>
      <c r="U29" s="1"/>
      <c r="V29" s="1"/>
      <c r="W29" s="1"/>
    </row>
    <row r="30" spans="2:23">
      <c r="B30" s="10">
        <f t="shared" si="7"/>
        <v>24</v>
      </c>
      <c r="C30" s="13" t="s">
        <v>41</v>
      </c>
      <c r="D30" s="16" t="s">
        <v>14</v>
      </c>
      <c r="E30" s="24">
        <v>350</v>
      </c>
      <c r="F30" s="18">
        <v>20</v>
      </c>
      <c r="G30" s="25">
        <f t="shared" si="8"/>
        <v>7000</v>
      </c>
      <c r="H30" s="1"/>
      <c r="I30" s="26">
        <f t="shared" si="9"/>
        <v>24</v>
      </c>
      <c r="J30" s="27" t="str">
        <f t="shared" si="10"/>
        <v>Картридж Hi-Black HB-728/328 для Canon MF4570, 2100стр</v>
      </c>
      <c r="K30" s="11"/>
      <c r="L30" s="28" t="str">
        <f t="shared" si="11"/>
        <v>шт.</v>
      </c>
      <c r="M30" s="29">
        <f t="shared" si="12"/>
        <v>350</v>
      </c>
      <c r="N30" s="23"/>
      <c r="O30" s="28">
        <f t="shared" si="13"/>
        <v>20</v>
      </c>
      <c r="P30" s="30">
        <f t="shared" si="14"/>
        <v>0</v>
      </c>
      <c r="Q30" s="1"/>
      <c r="R30" s="1"/>
      <c r="S30" s="1"/>
      <c r="T30" s="1"/>
      <c r="U30" s="1"/>
      <c r="V30" s="1"/>
      <c r="W30" s="1"/>
    </row>
    <row r="31" spans="2:23">
      <c r="B31" s="10">
        <f t="shared" si="7"/>
        <v>25</v>
      </c>
      <c r="C31" s="13" t="s">
        <v>42</v>
      </c>
      <c r="D31" s="16" t="s">
        <v>14</v>
      </c>
      <c r="E31" s="24">
        <v>5000</v>
      </c>
      <c r="F31" s="18">
        <v>5</v>
      </c>
      <c r="G31" s="25">
        <f t="shared" si="8"/>
        <v>25000</v>
      </c>
      <c r="H31" s="1"/>
      <c r="I31" s="26">
        <f t="shared" si="9"/>
        <v>25</v>
      </c>
      <c r="J31" s="27" t="str">
        <f t="shared" si="10"/>
        <v>Картридж Hi-Black HB-C8543X для HP LJ 9000/9040/9050, 30000стр</v>
      </c>
      <c r="K31" s="11"/>
      <c r="L31" s="28" t="str">
        <f t="shared" si="11"/>
        <v>шт.</v>
      </c>
      <c r="M31" s="29">
        <f t="shared" si="12"/>
        <v>5000</v>
      </c>
      <c r="N31" s="23"/>
      <c r="O31" s="28">
        <f t="shared" si="13"/>
        <v>5</v>
      </c>
      <c r="P31" s="30">
        <f t="shared" si="14"/>
        <v>0</v>
      </c>
      <c r="Q31" s="1"/>
      <c r="R31" s="1"/>
      <c r="S31" s="1"/>
      <c r="T31" s="1"/>
      <c r="U31" s="1"/>
      <c r="V31" s="1"/>
      <c r="W31" s="1"/>
    </row>
    <row r="32" spans="2:23">
      <c r="B32" s="10">
        <f t="shared" si="7"/>
        <v>26</v>
      </c>
      <c r="C32" s="13" t="s">
        <v>43</v>
      </c>
      <c r="D32" s="16" t="s">
        <v>14</v>
      </c>
      <c r="E32" s="24">
        <v>600</v>
      </c>
      <c r="F32" s="18">
        <v>40</v>
      </c>
      <c r="G32" s="25">
        <f t="shared" si="8"/>
        <v>24000</v>
      </c>
      <c r="H32" s="1"/>
      <c r="I32" s="26">
        <f t="shared" si="9"/>
        <v>26</v>
      </c>
      <c r="J32" s="27" t="str">
        <f t="shared" si="10"/>
        <v>Картридж Hi-Black HB-CE505X для HP LJ P2055/P2050, 6500стр</v>
      </c>
      <c r="K32" s="11"/>
      <c r="L32" s="28" t="str">
        <f t="shared" si="11"/>
        <v>шт.</v>
      </c>
      <c r="M32" s="29">
        <f t="shared" si="12"/>
        <v>600</v>
      </c>
      <c r="N32" s="23"/>
      <c r="O32" s="28">
        <f t="shared" si="13"/>
        <v>40</v>
      </c>
      <c r="P32" s="30">
        <f t="shared" si="14"/>
        <v>0</v>
      </c>
      <c r="Q32" s="1"/>
      <c r="R32" s="1"/>
      <c r="S32" s="1"/>
      <c r="T32" s="1"/>
      <c r="U32" s="1"/>
      <c r="V32" s="1"/>
      <c r="W32" s="1"/>
    </row>
    <row r="33" spans="2:23">
      <c r="B33" s="10">
        <f t="shared" si="7"/>
        <v>27</v>
      </c>
      <c r="C33" s="13" t="s">
        <v>44</v>
      </c>
      <c r="D33" s="16" t="s">
        <v>14</v>
      </c>
      <c r="E33" s="24">
        <v>1700</v>
      </c>
      <c r="F33" s="18">
        <v>5</v>
      </c>
      <c r="G33" s="25">
        <f t="shared" si="8"/>
        <v>8500</v>
      </c>
      <c r="H33" s="1"/>
      <c r="I33" s="26">
        <f t="shared" si="9"/>
        <v>27</v>
      </c>
      <c r="J33" s="27" t="str">
        <f t="shared" si="10"/>
        <v>Картридж Hi-Black HB-CF410X для HP CLJ M452DW, 6500стр</v>
      </c>
      <c r="K33" s="11"/>
      <c r="L33" s="28" t="str">
        <f t="shared" si="11"/>
        <v>шт.</v>
      </c>
      <c r="M33" s="29">
        <f t="shared" si="12"/>
        <v>1700</v>
      </c>
      <c r="N33" s="23"/>
      <c r="O33" s="28">
        <f t="shared" si="13"/>
        <v>5</v>
      </c>
      <c r="P33" s="30">
        <f t="shared" si="14"/>
        <v>0</v>
      </c>
      <c r="Q33" s="1"/>
      <c r="R33" s="1"/>
      <c r="S33" s="1"/>
      <c r="T33" s="1"/>
      <c r="U33" s="1"/>
      <c r="V33" s="1"/>
      <c r="W33" s="1"/>
    </row>
    <row r="34" spans="2:23">
      <c r="B34" s="10">
        <f t="shared" si="7"/>
        <v>28</v>
      </c>
      <c r="C34" s="13" t="s">
        <v>45</v>
      </c>
      <c r="D34" s="16" t="s">
        <v>14</v>
      </c>
      <c r="E34" s="24">
        <v>1700</v>
      </c>
      <c r="F34" s="18">
        <v>5</v>
      </c>
      <c r="G34" s="25">
        <f t="shared" si="8"/>
        <v>8500</v>
      </c>
      <c r="H34" s="1"/>
      <c r="I34" s="26">
        <f t="shared" si="9"/>
        <v>28</v>
      </c>
      <c r="J34" s="27" t="str">
        <f t="shared" si="10"/>
        <v>Картридж Hi-Black HB-CF411X для HP CLJ M452DW, 5000стр</v>
      </c>
      <c r="K34" s="11"/>
      <c r="L34" s="28" t="str">
        <f t="shared" si="11"/>
        <v>шт.</v>
      </c>
      <c r="M34" s="29">
        <f t="shared" si="12"/>
        <v>1700</v>
      </c>
      <c r="N34" s="23"/>
      <c r="O34" s="28">
        <f t="shared" si="13"/>
        <v>5</v>
      </c>
      <c r="P34" s="30">
        <f t="shared" si="14"/>
        <v>0</v>
      </c>
      <c r="Q34" s="1"/>
      <c r="R34" s="1"/>
      <c r="S34" s="1"/>
      <c r="T34" s="1"/>
      <c r="U34" s="1"/>
      <c r="V34" s="1"/>
      <c r="W34" s="1"/>
    </row>
    <row r="35" spans="2:23">
      <c r="B35" s="10">
        <f t="shared" si="7"/>
        <v>29</v>
      </c>
      <c r="C35" s="13" t="s">
        <v>46</v>
      </c>
      <c r="D35" s="16" t="s">
        <v>14</v>
      </c>
      <c r="E35" s="24">
        <v>1700</v>
      </c>
      <c r="F35" s="18">
        <v>5</v>
      </c>
      <c r="G35" s="25">
        <f t="shared" si="8"/>
        <v>8500</v>
      </c>
      <c r="H35" s="1"/>
      <c r="I35" s="26">
        <f t="shared" si="9"/>
        <v>29</v>
      </c>
      <c r="J35" s="27" t="str">
        <f t="shared" si="10"/>
        <v>Картридж Hi-Black HB-CF412X для HP CLJ M452DW, 5000стр</v>
      </c>
      <c r="K35" s="11"/>
      <c r="L35" s="28" t="str">
        <f t="shared" si="11"/>
        <v>шт.</v>
      </c>
      <c r="M35" s="29">
        <f t="shared" si="12"/>
        <v>1700</v>
      </c>
      <c r="N35" s="23"/>
      <c r="O35" s="28">
        <f t="shared" si="13"/>
        <v>5</v>
      </c>
      <c r="P35" s="30">
        <f t="shared" si="14"/>
        <v>0</v>
      </c>
      <c r="Q35" s="1"/>
      <c r="R35" s="1"/>
      <c r="S35" s="1"/>
      <c r="T35" s="1"/>
      <c r="U35" s="1"/>
      <c r="V35" s="1"/>
      <c r="W35" s="1"/>
    </row>
    <row r="36" spans="2:23">
      <c r="B36" s="10">
        <f t="shared" si="7"/>
        <v>30</v>
      </c>
      <c r="C36" s="13" t="s">
        <v>47</v>
      </c>
      <c r="D36" s="16" t="s">
        <v>14</v>
      </c>
      <c r="E36" s="24">
        <v>1700</v>
      </c>
      <c r="F36" s="18">
        <v>5</v>
      </c>
      <c r="G36" s="25">
        <f t="shared" si="8"/>
        <v>8500</v>
      </c>
      <c r="H36" s="1"/>
      <c r="I36" s="26">
        <f t="shared" si="9"/>
        <v>30</v>
      </c>
      <c r="J36" s="27" t="str">
        <f t="shared" si="10"/>
        <v>Картридж Hi-Black HB-CF413X для HP CLJ M452DW, 5000стр</v>
      </c>
      <c r="K36" s="11"/>
      <c r="L36" s="28" t="str">
        <f t="shared" si="11"/>
        <v>шт.</v>
      </c>
      <c r="M36" s="29">
        <f t="shared" si="12"/>
        <v>1700</v>
      </c>
      <c r="N36" s="23"/>
      <c r="O36" s="28">
        <f t="shared" si="13"/>
        <v>5</v>
      </c>
      <c r="P36" s="30">
        <f t="shared" si="14"/>
        <v>0</v>
      </c>
      <c r="Q36" s="1"/>
      <c r="R36" s="1"/>
      <c r="S36" s="1"/>
      <c r="T36" s="1"/>
      <c r="U36" s="1"/>
      <c r="V36" s="1"/>
      <c r="W36" s="1"/>
    </row>
    <row r="37" spans="2:23">
      <c r="B37" s="10">
        <f t="shared" si="7"/>
        <v>31</v>
      </c>
      <c r="C37" s="13" t="s">
        <v>48</v>
      </c>
      <c r="D37" s="16" t="s">
        <v>14</v>
      </c>
      <c r="E37" s="24">
        <v>350</v>
      </c>
      <c r="F37" s="18">
        <v>20</v>
      </c>
      <c r="G37" s="25">
        <f t="shared" si="8"/>
        <v>7000</v>
      </c>
      <c r="H37" s="1"/>
      <c r="I37" s="26">
        <f t="shared" si="9"/>
        <v>31</v>
      </c>
      <c r="J37" s="27" t="str">
        <f t="shared" si="10"/>
        <v>Картридж Hi-Black HB-FX10 для Canon MF4690, 2000стр</v>
      </c>
      <c r="K37" s="11"/>
      <c r="L37" s="28" t="str">
        <f t="shared" si="11"/>
        <v>шт.</v>
      </c>
      <c r="M37" s="29">
        <f t="shared" si="12"/>
        <v>350</v>
      </c>
      <c r="N37" s="23"/>
      <c r="O37" s="28">
        <f t="shared" si="13"/>
        <v>20</v>
      </c>
      <c r="P37" s="30">
        <f t="shared" si="14"/>
        <v>0</v>
      </c>
      <c r="Q37" s="1"/>
      <c r="R37" s="1"/>
      <c r="S37" s="1"/>
      <c r="T37" s="1"/>
      <c r="U37" s="1"/>
      <c r="V37" s="1"/>
      <c r="W37" s="1"/>
    </row>
    <row r="38" spans="2:23">
      <c r="B38" s="10">
        <f t="shared" si="7"/>
        <v>32</v>
      </c>
      <c r="C38" s="13" t="s">
        <v>49</v>
      </c>
      <c r="D38" s="16" t="s">
        <v>14</v>
      </c>
      <c r="E38" s="24">
        <v>920</v>
      </c>
      <c r="F38" s="18">
        <v>10</v>
      </c>
      <c r="G38" s="25">
        <f t="shared" si="8"/>
        <v>9200</v>
      </c>
      <c r="H38" s="1"/>
      <c r="I38" s="26">
        <f t="shared" si="9"/>
        <v>32</v>
      </c>
      <c r="J38" s="27" t="str">
        <f t="shared" si="10"/>
        <v>Картридж Hi-Black HB-Q6511Х для HP LJ 2410/2420/2430, 12000стр</v>
      </c>
      <c r="K38" s="11"/>
      <c r="L38" s="28" t="str">
        <f t="shared" si="11"/>
        <v>шт.</v>
      </c>
      <c r="M38" s="29">
        <f t="shared" si="12"/>
        <v>920</v>
      </c>
      <c r="N38" s="23"/>
      <c r="O38" s="28">
        <f t="shared" si="13"/>
        <v>10</v>
      </c>
      <c r="P38" s="30">
        <f t="shared" si="14"/>
        <v>0</v>
      </c>
      <c r="Q38" s="1"/>
      <c r="R38" s="1"/>
      <c r="S38" s="1"/>
      <c r="T38" s="1"/>
      <c r="U38" s="1"/>
      <c r="V38" s="1"/>
      <c r="W38" s="1"/>
    </row>
    <row r="39" spans="2:23">
      <c r="B39" s="10">
        <f t="shared" si="7"/>
        <v>33</v>
      </c>
      <c r="C39" s="13" t="s">
        <v>50</v>
      </c>
      <c r="D39" s="16" t="s">
        <v>14</v>
      </c>
      <c r="E39" s="24">
        <v>600</v>
      </c>
      <c r="F39" s="18">
        <v>10</v>
      </c>
      <c r="G39" s="25">
        <f t="shared" si="8"/>
        <v>6000</v>
      </c>
      <c r="H39" s="1"/>
      <c r="I39" s="26">
        <f t="shared" si="9"/>
        <v>33</v>
      </c>
      <c r="J39" s="27" t="str">
        <f t="shared" si="10"/>
        <v>Картридж Hi-Black HB-TK-1140 для Kyocera M2035 7200стр</v>
      </c>
      <c r="K39" s="11"/>
      <c r="L39" s="28" t="str">
        <f t="shared" si="11"/>
        <v>шт.</v>
      </c>
      <c r="M39" s="29">
        <f t="shared" si="12"/>
        <v>600</v>
      </c>
      <c r="N39" s="23"/>
      <c r="O39" s="28">
        <f t="shared" si="13"/>
        <v>10</v>
      </c>
      <c r="P39" s="30">
        <f t="shared" si="14"/>
        <v>0</v>
      </c>
      <c r="Q39" s="1"/>
      <c r="R39" s="1"/>
      <c r="S39" s="1"/>
      <c r="T39" s="1"/>
      <c r="U39" s="1"/>
      <c r="V39" s="1"/>
      <c r="W39" s="1"/>
    </row>
    <row r="40" spans="2:23">
      <c r="B40" s="10">
        <f t="shared" si="7"/>
        <v>34</v>
      </c>
      <c r="C40" s="13" t="s">
        <v>65</v>
      </c>
      <c r="D40" s="16" t="s">
        <v>14</v>
      </c>
      <c r="E40" s="24">
        <v>1300</v>
      </c>
      <c r="F40" s="18">
        <v>10</v>
      </c>
      <c r="G40" s="25">
        <f t="shared" si="8"/>
        <v>13000</v>
      </c>
      <c r="H40" s="1"/>
      <c r="I40" s="26">
        <f t="shared" si="9"/>
        <v>34</v>
      </c>
      <c r="J40" s="27" t="str">
        <f t="shared" si="10"/>
        <v>Картридж Hi-Black HB-TK-1170 для Kyocera M2040 7200стр</v>
      </c>
      <c r="K40" s="11"/>
      <c r="L40" s="28" t="str">
        <f t="shared" si="11"/>
        <v>шт.</v>
      </c>
      <c r="M40" s="29">
        <f t="shared" si="12"/>
        <v>1300</v>
      </c>
      <c r="N40" s="23"/>
      <c r="O40" s="28">
        <f t="shared" si="13"/>
        <v>10</v>
      </c>
      <c r="P40" s="30">
        <f t="shared" si="14"/>
        <v>0</v>
      </c>
      <c r="Q40" s="1"/>
      <c r="R40" s="1"/>
      <c r="S40" s="1"/>
      <c r="T40" s="1"/>
      <c r="U40" s="1"/>
      <c r="V40" s="1"/>
      <c r="W40" s="1"/>
    </row>
    <row r="41" spans="2:23">
      <c r="B41" s="10">
        <f t="shared" si="7"/>
        <v>35</v>
      </c>
      <c r="C41" s="13" t="s">
        <v>64</v>
      </c>
      <c r="D41" s="16" t="s">
        <v>14</v>
      </c>
      <c r="E41" s="24">
        <v>600</v>
      </c>
      <c r="F41" s="18">
        <v>4</v>
      </c>
      <c r="G41" s="25">
        <f t="shared" si="8"/>
        <v>2400</v>
      </c>
      <c r="H41" s="1"/>
      <c r="I41" s="26">
        <f t="shared" si="9"/>
        <v>35</v>
      </c>
      <c r="J41" s="27" t="str">
        <f t="shared" si="10"/>
        <v>Картридж T2 №711 (IC-H133) для HP Designjet T120/520,  29 мл</v>
      </c>
      <c r="K41" s="11"/>
      <c r="L41" s="28" t="str">
        <f t="shared" si="11"/>
        <v>шт.</v>
      </c>
      <c r="M41" s="29">
        <f t="shared" si="12"/>
        <v>600</v>
      </c>
      <c r="N41" s="23"/>
      <c r="O41" s="28">
        <f t="shared" si="13"/>
        <v>4</v>
      </c>
      <c r="P41" s="30">
        <f t="shared" si="14"/>
        <v>0</v>
      </c>
      <c r="Q41" s="1"/>
      <c r="R41" s="1"/>
      <c r="S41" s="1"/>
      <c r="T41" s="1"/>
      <c r="U41" s="1"/>
      <c r="V41" s="1"/>
      <c r="W41" s="1"/>
    </row>
    <row r="42" spans="2:23">
      <c r="B42" s="10">
        <f t="shared" si="7"/>
        <v>36</v>
      </c>
      <c r="C42" s="13" t="s">
        <v>66</v>
      </c>
      <c r="D42" s="16" t="s">
        <v>14</v>
      </c>
      <c r="E42" s="24">
        <v>11000</v>
      </c>
      <c r="F42" s="18">
        <v>40</v>
      </c>
      <c r="G42" s="25">
        <f t="shared" si="8"/>
        <v>440000</v>
      </c>
      <c r="H42" s="1"/>
      <c r="I42" s="26">
        <f t="shared" si="9"/>
        <v>36</v>
      </c>
      <c r="J42" s="27" t="str">
        <f t="shared" si="10"/>
        <v>Картридж CANON 052H (оригинал) для Canon MF421 9200стр</v>
      </c>
      <c r="K42" s="11"/>
      <c r="L42" s="28" t="str">
        <f t="shared" si="11"/>
        <v>шт.</v>
      </c>
      <c r="M42" s="29">
        <f t="shared" si="12"/>
        <v>11000</v>
      </c>
      <c r="N42" s="23"/>
      <c r="O42" s="28">
        <f t="shared" si="13"/>
        <v>40</v>
      </c>
      <c r="P42" s="30">
        <f t="shared" si="14"/>
        <v>0</v>
      </c>
      <c r="Q42" s="1"/>
      <c r="R42" s="1"/>
      <c r="S42" s="1"/>
      <c r="T42" s="1"/>
      <c r="U42" s="1"/>
      <c r="V42" s="1"/>
      <c r="W42" s="1"/>
    </row>
    <row r="43" spans="2:23">
      <c r="B43" s="10">
        <f t="shared" si="7"/>
        <v>37</v>
      </c>
      <c r="C43" s="13" t="s">
        <v>51</v>
      </c>
      <c r="D43" s="16" t="s">
        <v>14</v>
      </c>
      <c r="E43" s="24">
        <v>1500</v>
      </c>
      <c r="F43" s="18">
        <v>8</v>
      </c>
      <c r="G43" s="25">
        <f t="shared" si="8"/>
        <v>12000</v>
      </c>
      <c r="H43" s="1"/>
      <c r="I43" s="26">
        <f t="shared" si="9"/>
        <v>37</v>
      </c>
      <c r="J43" s="27" t="str">
        <f t="shared" si="10"/>
        <v>Клавиатура A4Tech KV-300H USB</v>
      </c>
      <c r="K43" s="11"/>
      <c r="L43" s="28" t="str">
        <f t="shared" si="11"/>
        <v>шт.</v>
      </c>
      <c r="M43" s="29">
        <f t="shared" si="12"/>
        <v>1500</v>
      </c>
      <c r="N43" s="23"/>
      <c r="O43" s="28">
        <f t="shared" si="13"/>
        <v>8</v>
      </c>
      <c r="P43" s="30">
        <f t="shared" si="14"/>
        <v>0</v>
      </c>
      <c r="Q43" s="1"/>
      <c r="R43" s="1"/>
      <c r="S43" s="1"/>
      <c r="T43" s="1"/>
      <c r="U43" s="1"/>
      <c r="V43" s="1"/>
      <c r="W43" s="1"/>
    </row>
    <row r="44" spans="2:23">
      <c r="B44" s="10">
        <f t="shared" si="7"/>
        <v>38</v>
      </c>
      <c r="C44" s="15" t="s">
        <v>52</v>
      </c>
      <c r="D44" s="16" t="s">
        <v>14</v>
      </c>
      <c r="E44" s="24">
        <v>600</v>
      </c>
      <c r="F44" s="18">
        <v>20</v>
      </c>
      <c r="G44" s="25">
        <f t="shared" si="8"/>
        <v>12000</v>
      </c>
      <c r="H44" s="1"/>
      <c r="I44" s="26">
        <f t="shared" si="9"/>
        <v>38</v>
      </c>
      <c r="J44" s="27" t="str">
        <f t="shared" si="10"/>
        <v>Клавиатура Genius SlimStar 130 USB</v>
      </c>
      <c r="K44" s="11"/>
      <c r="L44" s="28" t="str">
        <f t="shared" si="11"/>
        <v>шт.</v>
      </c>
      <c r="M44" s="29">
        <f t="shared" si="12"/>
        <v>600</v>
      </c>
      <c r="N44" s="23"/>
      <c r="O44" s="28">
        <f t="shared" si="13"/>
        <v>20</v>
      </c>
      <c r="P44" s="30">
        <f t="shared" si="14"/>
        <v>0</v>
      </c>
      <c r="Q44" s="1"/>
      <c r="R44" s="1"/>
      <c r="S44" s="1"/>
      <c r="T44" s="1"/>
      <c r="U44" s="1"/>
      <c r="V44" s="1"/>
      <c r="W44" s="1"/>
    </row>
    <row r="45" spans="2:23">
      <c r="B45" s="10">
        <f t="shared" si="7"/>
        <v>39</v>
      </c>
      <c r="C45" s="15" t="s">
        <v>68</v>
      </c>
      <c r="D45" s="16" t="s">
        <v>14</v>
      </c>
      <c r="E45" s="24">
        <v>500</v>
      </c>
      <c r="F45" s="18">
        <v>8</v>
      </c>
      <c r="G45" s="25">
        <f t="shared" si="8"/>
        <v>4000</v>
      </c>
      <c r="H45" s="1"/>
      <c r="I45" s="26">
        <f t="shared" si="9"/>
        <v>39</v>
      </c>
      <c r="J45" s="27" t="str">
        <f t="shared" si="10"/>
        <v>Коммутатор TP-Link TL-SF1008D</v>
      </c>
      <c r="K45" s="11"/>
      <c r="L45" s="28" t="str">
        <f t="shared" si="11"/>
        <v>шт.</v>
      </c>
      <c r="M45" s="29">
        <f t="shared" si="12"/>
        <v>500</v>
      </c>
      <c r="N45" s="23"/>
      <c r="O45" s="28">
        <f t="shared" si="13"/>
        <v>8</v>
      </c>
      <c r="P45" s="30">
        <f t="shared" si="14"/>
        <v>0</v>
      </c>
      <c r="Q45" s="1"/>
      <c r="R45" s="1"/>
      <c r="S45" s="1"/>
      <c r="T45" s="1"/>
      <c r="U45" s="1"/>
      <c r="V45" s="1"/>
      <c r="W45" s="1"/>
    </row>
    <row r="46" spans="2:23">
      <c r="B46" s="10">
        <f t="shared" si="7"/>
        <v>40</v>
      </c>
      <c r="C46" s="15" t="s">
        <v>53</v>
      </c>
      <c r="D46" s="16" t="s">
        <v>14</v>
      </c>
      <c r="E46" s="24">
        <v>900</v>
      </c>
      <c r="F46" s="18">
        <v>30</v>
      </c>
      <c r="G46" s="25">
        <f t="shared" si="8"/>
        <v>27000</v>
      </c>
      <c r="H46" s="1"/>
      <c r="I46" s="26">
        <f t="shared" si="9"/>
        <v>40</v>
      </c>
      <c r="J46" s="27" t="str">
        <f t="shared" si="10"/>
        <v>Манипулятор Logitech M150 USB Black</v>
      </c>
      <c r="K46" s="11"/>
      <c r="L46" s="28" t="str">
        <f t="shared" si="11"/>
        <v>шт.</v>
      </c>
      <c r="M46" s="29">
        <f t="shared" si="12"/>
        <v>900</v>
      </c>
      <c r="N46" s="23"/>
      <c r="O46" s="28">
        <f t="shared" si="13"/>
        <v>30</v>
      </c>
      <c r="P46" s="30">
        <f t="shared" si="14"/>
        <v>0</v>
      </c>
      <c r="Q46" s="1"/>
      <c r="R46" s="1"/>
      <c r="S46" s="1"/>
      <c r="T46" s="1"/>
      <c r="U46" s="1"/>
      <c r="V46" s="1"/>
      <c r="W46" s="1"/>
    </row>
    <row r="47" spans="2:23">
      <c r="B47" s="10">
        <f>B46+1</f>
        <v>41</v>
      </c>
      <c r="C47" s="15" t="s">
        <v>54</v>
      </c>
      <c r="D47" s="16" t="s">
        <v>14</v>
      </c>
      <c r="E47" s="24">
        <v>110</v>
      </c>
      <c r="F47" s="18">
        <v>80</v>
      </c>
      <c r="G47" s="25">
        <f t="shared" ref="G47:G55" si="15">E47*F47</f>
        <v>8800</v>
      </c>
      <c r="H47" s="1"/>
      <c r="I47" s="26">
        <f t="shared" ref="I47:I55" si="16">B47</f>
        <v>41</v>
      </c>
      <c r="J47" s="27" t="str">
        <f t="shared" ref="J47:J55" si="17">C47</f>
        <v>Салфетки влажные чистящие в пластиковой тубе, 100шт.</v>
      </c>
      <c r="K47" s="11"/>
      <c r="L47" s="28" t="str">
        <f t="shared" ref="L47:L55" si="18">D47</f>
        <v>шт.</v>
      </c>
      <c r="M47" s="29">
        <f t="shared" ref="M47:M55" si="19">E47</f>
        <v>110</v>
      </c>
      <c r="N47" s="23"/>
      <c r="O47" s="28">
        <f t="shared" ref="O47:O55" si="20">F47</f>
        <v>80</v>
      </c>
      <c r="P47" s="30">
        <f t="shared" ref="P47:P55" si="21">N47*O47</f>
        <v>0</v>
      </c>
      <c r="Q47" s="1"/>
      <c r="R47" s="1"/>
      <c r="S47" s="1"/>
      <c r="T47" s="1"/>
      <c r="U47" s="1"/>
      <c r="V47" s="1"/>
      <c r="W47" s="1"/>
    </row>
    <row r="48" spans="2:23">
      <c r="B48" s="10">
        <f t="shared" si="7"/>
        <v>42</v>
      </c>
      <c r="C48" s="15" t="s">
        <v>55</v>
      </c>
      <c r="D48" s="16" t="s">
        <v>14</v>
      </c>
      <c r="E48" s="24">
        <v>200</v>
      </c>
      <c r="F48" s="18">
        <v>12</v>
      </c>
      <c r="G48" s="25">
        <f t="shared" si="15"/>
        <v>2400</v>
      </c>
      <c r="H48" s="1"/>
      <c r="I48" s="26">
        <f t="shared" si="16"/>
        <v>42</v>
      </c>
      <c r="J48" s="27" t="str">
        <f t="shared" si="17"/>
        <v xml:space="preserve">Сетевой фильтр 1,8м BURO </v>
      </c>
      <c r="K48" s="11"/>
      <c r="L48" s="28" t="str">
        <f t="shared" si="18"/>
        <v>шт.</v>
      </c>
      <c r="M48" s="29">
        <f t="shared" si="19"/>
        <v>200</v>
      </c>
      <c r="N48" s="23"/>
      <c r="O48" s="28">
        <f t="shared" si="20"/>
        <v>12</v>
      </c>
      <c r="P48" s="30">
        <f t="shared" si="21"/>
        <v>0</v>
      </c>
      <c r="Q48" s="1"/>
      <c r="R48" s="1"/>
      <c r="S48" s="1"/>
      <c r="T48" s="1"/>
      <c r="U48" s="1"/>
      <c r="V48" s="1"/>
      <c r="W48" s="1"/>
    </row>
    <row r="49" spans="2:23">
      <c r="B49" s="10">
        <f t="shared" si="7"/>
        <v>43</v>
      </c>
      <c r="C49" s="15" t="s">
        <v>56</v>
      </c>
      <c r="D49" s="16" t="s">
        <v>14</v>
      </c>
      <c r="E49" s="24">
        <v>240</v>
      </c>
      <c r="F49" s="18">
        <v>12</v>
      </c>
      <c r="G49" s="25">
        <f t="shared" si="15"/>
        <v>2880</v>
      </c>
      <c r="H49" s="1"/>
      <c r="I49" s="26">
        <f t="shared" si="16"/>
        <v>43</v>
      </c>
      <c r="J49" s="27" t="str">
        <f t="shared" si="17"/>
        <v xml:space="preserve">Сетевой фильтр 3,0м BURO </v>
      </c>
      <c r="K49" s="11"/>
      <c r="L49" s="28" t="str">
        <f t="shared" si="18"/>
        <v>шт.</v>
      </c>
      <c r="M49" s="29">
        <f t="shared" si="19"/>
        <v>240</v>
      </c>
      <c r="N49" s="23"/>
      <c r="O49" s="28">
        <f t="shared" si="20"/>
        <v>12</v>
      </c>
      <c r="P49" s="30">
        <f t="shared" si="21"/>
        <v>0</v>
      </c>
      <c r="Q49" s="1"/>
      <c r="R49" s="1"/>
      <c r="S49" s="1"/>
      <c r="T49" s="1"/>
      <c r="U49" s="1"/>
      <c r="V49" s="1"/>
      <c r="W49" s="1"/>
    </row>
    <row r="50" spans="2:23">
      <c r="B50" s="10">
        <f t="shared" si="7"/>
        <v>44</v>
      </c>
      <c r="C50" s="15" t="s">
        <v>57</v>
      </c>
      <c r="D50" s="16" t="s">
        <v>14</v>
      </c>
      <c r="E50" s="24">
        <v>280</v>
      </c>
      <c r="F50" s="18">
        <v>12</v>
      </c>
      <c r="G50" s="25">
        <f t="shared" si="15"/>
        <v>3360</v>
      </c>
      <c r="H50" s="1"/>
      <c r="I50" s="26">
        <f t="shared" si="16"/>
        <v>44</v>
      </c>
      <c r="J50" s="27" t="str">
        <f t="shared" si="17"/>
        <v xml:space="preserve">Сетевой фильтр 5.0м BURO </v>
      </c>
      <c r="K50" s="11"/>
      <c r="L50" s="28" t="str">
        <f t="shared" si="18"/>
        <v>шт.</v>
      </c>
      <c r="M50" s="29">
        <f t="shared" si="19"/>
        <v>280</v>
      </c>
      <c r="N50" s="23"/>
      <c r="O50" s="28">
        <f t="shared" si="20"/>
        <v>12</v>
      </c>
      <c r="P50" s="30">
        <f t="shared" si="21"/>
        <v>0</v>
      </c>
      <c r="Q50" s="1"/>
      <c r="R50" s="1"/>
      <c r="S50" s="1"/>
      <c r="T50" s="1"/>
      <c r="U50" s="1"/>
      <c r="V50" s="1"/>
      <c r="W50" s="1"/>
    </row>
    <row r="51" spans="2:23">
      <c r="B51" s="10">
        <f t="shared" si="7"/>
        <v>45</v>
      </c>
      <c r="C51" s="15" t="s">
        <v>70</v>
      </c>
      <c r="D51" s="16" t="s">
        <v>14</v>
      </c>
      <c r="E51" s="24">
        <v>600</v>
      </c>
      <c r="F51" s="18">
        <v>40</v>
      </c>
      <c r="G51" s="25">
        <f t="shared" si="15"/>
        <v>24000</v>
      </c>
      <c r="H51" s="1"/>
      <c r="I51" s="26">
        <f t="shared" si="16"/>
        <v>45</v>
      </c>
      <c r="J51" s="27" t="str">
        <f t="shared" si="17"/>
        <v xml:space="preserve">Тонер HP LJ 1160/1320/Р2015/М3390/М2727 (1000г.) </v>
      </c>
      <c r="K51" s="11"/>
      <c r="L51" s="28" t="str">
        <f t="shared" si="18"/>
        <v>шт.</v>
      </c>
      <c r="M51" s="29">
        <f t="shared" si="19"/>
        <v>600</v>
      </c>
      <c r="N51" s="23"/>
      <c r="O51" s="28">
        <f t="shared" si="20"/>
        <v>40</v>
      </c>
      <c r="P51" s="30">
        <f t="shared" si="21"/>
        <v>0</v>
      </c>
      <c r="Q51" s="1"/>
      <c r="R51" s="1"/>
      <c r="S51" s="1"/>
      <c r="T51" s="1"/>
      <c r="U51" s="1"/>
      <c r="V51" s="1"/>
      <c r="W51" s="1"/>
    </row>
    <row r="52" spans="2:23">
      <c r="B52" s="10">
        <f t="shared" si="7"/>
        <v>46</v>
      </c>
      <c r="C52" s="15" t="s">
        <v>58</v>
      </c>
      <c r="D52" s="16" t="s">
        <v>14</v>
      </c>
      <c r="E52" s="24">
        <v>600</v>
      </c>
      <c r="F52" s="18">
        <v>40</v>
      </c>
      <c r="G52" s="25">
        <f t="shared" si="15"/>
        <v>24000</v>
      </c>
      <c r="H52" s="1"/>
      <c r="I52" s="26">
        <f t="shared" si="16"/>
        <v>46</v>
      </c>
      <c r="J52" s="27" t="str">
        <f t="shared" si="17"/>
        <v xml:space="preserve">Тонер HP LJ 9000/9040/9050 (850г.) </v>
      </c>
      <c r="K52" s="11"/>
      <c r="L52" s="28" t="str">
        <f t="shared" si="18"/>
        <v>шт.</v>
      </c>
      <c r="M52" s="29">
        <f t="shared" si="19"/>
        <v>600</v>
      </c>
      <c r="N52" s="23"/>
      <c r="O52" s="28">
        <f t="shared" si="20"/>
        <v>40</v>
      </c>
      <c r="P52" s="30">
        <f t="shared" si="21"/>
        <v>0</v>
      </c>
      <c r="Q52" s="1"/>
      <c r="R52" s="1"/>
      <c r="S52" s="1"/>
      <c r="T52" s="1"/>
      <c r="U52" s="1"/>
      <c r="V52" s="1"/>
      <c r="W52" s="1"/>
    </row>
    <row r="53" spans="2:23">
      <c r="B53" s="10">
        <f t="shared" si="7"/>
        <v>47</v>
      </c>
      <c r="C53" s="13" t="s">
        <v>59</v>
      </c>
      <c r="D53" s="16" t="s">
        <v>14</v>
      </c>
      <c r="E53" s="24">
        <v>1000</v>
      </c>
      <c r="F53" s="18">
        <v>20</v>
      </c>
      <c r="G53" s="25">
        <f t="shared" si="15"/>
        <v>20000</v>
      </c>
      <c r="H53" s="1"/>
      <c r="I53" s="26">
        <f t="shared" si="16"/>
        <v>47</v>
      </c>
      <c r="J53" s="27" t="str">
        <f t="shared" si="17"/>
        <v>Тонер Tomoegawa для Kyocera (Тип PYU-01) 900г</v>
      </c>
      <c r="K53" s="11"/>
      <c r="L53" s="28" t="str">
        <f t="shared" si="18"/>
        <v>шт.</v>
      </c>
      <c r="M53" s="29">
        <f t="shared" si="19"/>
        <v>1000</v>
      </c>
      <c r="N53" s="23"/>
      <c r="O53" s="28">
        <f t="shared" si="20"/>
        <v>20</v>
      </c>
      <c r="P53" s="30">
        <f t="shared" si="21"/>
        <v>0</v>
      </c>
      <c r="Q53" s="1"/>
      <c r="R53" s="1"/>
      <c r="S53" s="1"/>
      <c r="T53" s="1"/>
      <c r="U53" s="1"/>
      <c r="V53" s="1"/>
      <c r="W53" s="1"/>
    </row>
    <row r="54" spans="2:23">
      <c r="B54" s="10">
        <f t="shared" si="7"/>
        <v>48</v>
      </c>
      <c r="C54" s="13" t="s">
        <v>69</v>
      </c>
      <c r="D54" s="16" t="s">
        <v>14</v>
      </c>
      <c r="E54" s="24">
        <v>1000</v>
      </c>
      <c r="F54" s="18">
        <v>20</v>
      </c>
      <c r="G54" s="25">
        <f t="shared" si="15"/>
        <v>20000</v>
      </c>
      <c r="H54" s="1"/>
      <c r="I54" s="26">
        <f t="shared" si="16"/>
        <v>48</v>
      </c>
      <c r="J54" s="27" t="str">
        <f t="shared" si="17"/>
        <v>Тонер UT19F5A для Kyocera M2040DN MITSUBISHI/MKI Gold ATM 900г</v>
      </c>
      <c r="K54" s="11"/>
      <c r="L54" s="28" t="str">
        <f t="shared" si="18"/>
        <v>шт.</v>
      </c>
      <c r="M54" s="29">
        <f t="shared" si="19"/>
        <v>1000</v>
      </c>
      <c r="N54" s="23"/>
      <c r="O54" s="28">
        <f t="shared" si="20"/>
        <v>20</v>
      </c>
      <c r="P54" s="30">
        <f t="shared" si="21"/>
        <v>0</v>
      </c>
      <c r="Q54" s="1"/>
      <c r="R54" s="1"/>
      <c r="S54" s="1"/>
      <c r="T54" s="1"/>
      <c r="U54" s="1"/>
      <c r="V54" s="1"/>
      <c r="W54" s="1"/>
    </row>
    <row r="55" spans="2:23">
      <c r="B55" s="10">
        <f t="shared" si="7"/>
        <v>49</v>
      </c>
      <c r="C55" s="15" t="s">
        <v>60</v>
      </c>
      <c r="D55" s="16" t="s">
        <v>14</v>
      </c>
      <c r="E55" s="24">
        <v>1100</v>
      </c>
      <c r="F55" s="18">
        <v>5</v>
      </c>
      <c r="G55" s="25">
        <f t="shared" si="15"/>
        <v>5500</v>
      </c>
      <c r="H55" s="1"/>
      <c r="I55" s="26">
        <f t="shared" si="16"/>
        <v>49</v>
      </c>
      <c r="J55" s="27" t="str">
        <f t="shared" si="17"/>
        <v xml:space="preserve">Тонер Hi-Black C-EXV11 для Canon IR3025 </v>
      </c>
      <c r="K55" s="11"/>
      <c r="L55" s="28" t="str">
        <f t="shared" si="18"/>
        <v>шт.</v>
      </c>
      <c r="M55" s="29">
        <f t="shared" si="19"/>
        <v>1100</v>
      </c>
      <c r="N55" s="23"/>
      <c r="O55" s="28">
        <f t="shared" si="20"/>
        <v>5</v>
      </c>
      <c r="P55" s="30">
        <f t="shared" si="21"/>
        <v>0</v>
      </c>
      <c r="Q55" s="1"/>
      <c r="R55" s="1"/>
      <c r="S55" s="1"/>
      <c r="T55" s="1"/>
      <c r="U55" s="1"/>
      <c r="V55" s="1"/>
      <c r="W55" s="1"/>
    </row>
    <row r="56" spans="2:23">
      <c r="B56" s="10">
        <f t="shared" si="7"/>
        <v>50</v>
      </c>
      <c r="C56" s="15" t="s">
        <v>61</v>
      </c>
      <c r="D56" s="16" t="s">
        <v>14</v>
      </c>
      <c r="E56" s="24">
        <v>430</v>
      </c>
      <c r="F56" s="18">
        <v>5</v>
      </c>
      <c r="G56" s="25">
        <f t="shared" ref="G56:G58" si="22">E56*F56</f>
        <v>2150</v>
      </c>
      <c r="H56" s="1"/>
      <c r="I56" s="26">
        <f t="shared" ref="I56:I58" si="23">B56</f>
        <v>50</v>
      </c>
      <c r="J56" s="27" t="str">
        <f t="shared" ref="J56:J58" si="24">C56</f>
        <v>Тонер Hi-Black C-EXV14 для Canon IR2022</v>
      </c>
      <c r="K56" s="11"/>
      <c r="L56" s="28" t="str">
        <f t="shared" ref="L56:L58" si="25">D56</f>
        <v>шт.</v>
      </c>
      <c r="M56" s="29">
        <f t="shared" ref="M56:M58" si="26">E56</f>
        <v>430</v>
      </c>
      <c r="N56" s="23"/>
      <c r="O56" s="28">
        <f t="shared" ref="O56:O58" si="27">F56</f>
        <v>5</v>
      </c>
      <c r="P56" s="30">
        <f t="shared" ref="P56:P58" si="28">N56*O56</f>
        <v>0</v>
      </c>
      <c r="Q56" s="1"/>
      <c r="R56" s="1"/>
      <c r="S56" s="1"/>
      <c r="T56" s="1"/>
      <c r="U56" s="1"/>
      <c r="V56" s="1"/>
      <c r="W56" s="1"/>
    </row>
    <row r="57" spans="2:23">
      <c r="B57" s="10">
        <f t="shared" si="7"/>
        <v>51</v>
      </c>
      <c r="C57" s="15" t="s">
        <v>62</v>
      </c>
      <c r="D57" s="16" t="s">
        <v>14</v>
      </c>
      <c r="E57" s="24">
        <v>800</v>
      </c>
      <c r="F57" s="18">
        <v>4</v>
      </c>
      <c r="G57" s="25">
        <f t="shared" si="22"/>
        <v>3200</v>
      </c>
      <c r="H57" s="1"/>
      <c r="I57" s="26">
        <f t="shared" si="23"/>
        <v>51</v>
      </c>
      <c r="J57" s="27" t="str">
        <f t="shared" si="24"/>
        <v>Фильтр Type2 (SV-MPF2) для пылесоса 3M Field Service</v>
      </c>
      <c r="K57" s="11"/>
      <c r="L57" s="28" t="str">
        <f t="shared" si="25"/>
        <v>шт.</v>
      </c>
      <c r="M57" s="29">
        <f t="shared" si="26"/>
        <v>800</v>
      </c>
      <c r="N57" s="23"/>
      <c r="O57" s="28">
        <f t="shared" si="27"/>
        <v>4</v>
      </c>
      <c r="P57" s="30">
        <f t="shared" si="28"/>
        <v>0</v>
      </c>
      <c r="Q57" s="1"/>
      <c r="R57" s="1"/>
      <c r="S57" s="1"/>
      <c r="T57" s="1"/>
      <c r="U57" s="1"/>
      <c r="V57" s="1"/>
      <c r="W57" s="1"/>
    </row>
    <row r="58" spans="2:23" ht="15.75" thickBot="1">
      <c r="B58" s="10">
        <f t="shared" si="7"/>
        <v>52</v>
      </c>
      <c r="C58" s="15" t="s">
        <v>63</v>
      </c>
      <c r="D58" s="16" t="s">
        <v>14</v>
      </c>
      <c r="E58" s="24">
        <v>300</v>
      </c>
      <c r="F58" s="18">
        <v>10</v>
      </c>
      <c r="G58" s="25">
        <f t="shared" si="22"/>
        <v>3000</v>
      </c>
      <c r="H58" s="1"/>
      <c r="I58" s="26">
        <f t="shared" si="23"/>
        <v>52</v>
      </c>
      <c r="J58" s="27" t="str">
        <f t="shared" si="24"/>
        <v>Флеш-накопитель USB KINGSTON DataTraveler 50 32Гб, USB3.0</v>
      </c>
      <c r="K58" s="11"/>
      <c r="L58" s="28" t="str">
        <f t="shared" si="25"/>
        <v>шт.</v>
      </c>
      <c r="M58" s="29">
        <f t="shared" si="26"/>
        <v>300</v>
      </c>
      <c r="N58" s="23"/>
      <c r="O58" s="28">
        <f t="shared" si="27"/>
        <v>10</v>
      </c>
      <c r="P58" s="30">
        <f t="shared" si="28"/>
        <v>0</v>
      </c>
      <c r="Q58" s="1"/>
      <c r="R58" s="1"/>
      <c r="S58" s="1"/>
      <c r="T58" s="1"/>
      <c r="U58" s="1"/>
      <c r="V58" s="1"/>
      <c r="W58" s="1"/>
    </row>
    <row r="59" spans="2:23" ht="15.75" thickBot="1">
      <c r="B59" s="38" t="s">
        <v>7</v>
      </c>
      <c r="C59" s="39"/>
      <c r="D59" s="39"/>
      <c r="E59" s="40"/>
      <c r="F59" s="41"/>
      <c r="G59" s="20">
        <f>SUM(G7:G58)</f>
        <v>1230286</v>
      </c>
      <c r="H59" s="1"/>
      <c r="I59" s="38" t="s">
        <v>7</v>
      </c>
      <c r="J59" s="39"/>
      <c r="K59" s="39"/>
      <c r="L59" s="39"/>
      <c r="M59" s="39"/>
      <c r="N59" s="39"/>
      <c r="O59" s="41"/>
      <c r="P59" s="20">
        <f>SUM(P7:P58)</f>
        <v>0</v>
      </c>
      <c r="Q59" s="1"/>
      <c r="R59" s="1"/>
      <c r="S59" s="1"/>
      <c r="T59" s="1"/>
      <c r="U59" s="1"/>
      <c r="V59" s="1"/>
      <c r="W59" s="1"/>
    </row>
    <row r="60" spans="2:23">
      <c r="B60" s="49" t="s">
        <v>17</v>
      </c>
      <c r="C60" s="50"/>
      <c r="D60" s="50"/>
      <c r="E60" s="50"/>
      <c r="F60" s="9">
        <v>0.2</v>
      </c>
      <c r="G60" s="21">
        <f>G59*F60</f>
        <v>246057.2</v>
      </c>
      <c r="H60" s="1"/>
      <c r="I60" s="49" t="s">
        <v>17</v>
      </c>
      <c r="J60" s="50"/>
      <c r="K60" s="50"/>
      <c r="L60" s="50"/>
      <c r="M60" s="50"/>
      <c r="N60" s="50"/>
      <c r="O60" s="9">
        <v>0.2</v>
      </c>
      <c r="P60" s="21">
        <f>P59*O60</f>
        <v>0</v>
      </c>
      <c r="Q60" s="1"/>
      <c r="R60" s="1"/>
      <c r="S60" s="1"/>
      <c r="T60" s="1"/>
      <c r="U60" s="1"/>
      <c r="V60" s="1"/>
      <c r="W60" s="1"/>
    </row>
    <row r="61" spans="2:23" ht="15.75" thickBot="1">
      <c r="B61" s="42" t="s">
        <v>8</v>
      </c>
      <c r="C61" s="43"/>
      <c r="D61" s="43"/>
      <c r="E61" s="43"/>
      <c r="F61" s="44"/>
      <c r="G61" s="33">
        <f>G59+G60</f>
        <v>1476343.2</v>
      </c>
      <c r="H61" s="1"/>
      <c r="I61" s="42" t="s">
        <v>8</v>
      </c>
      <c r="J61" s="43"/>
      <c r="K61" s="43"/>
      <c r="L61" s="43"/>
      <c r="M61" s="43"/>
      <c r="N61" s="43"/>
      <c r="O61" s="44"/>
      <c r="P61" s="22">
        <f>P59+P60</f>
        <v>0</v>
      </c>
      <c r="Q61" s="1"/>
      <c r="R61" s="1"/>
      <c r="S61" s="1"/>
      <c r="T61" s="1"/>
      <c r="U61" s="1"/>
      <c r="V61" s="1"/>
      <c r="W61" s="1"/>
    </row>
    <row r="62" spans="2:23">
      <c r="W62" s="1"/>
    </row>
  </sheetData>
  <mergeCells count="10">
    <mergeCell ref="B1:P1"/>
    <mergeCell ref="B3:E3"/>
    <mergeCell ref="B59:F59"/>
    <mergeCell ref="B61:F61"/>
    <mergeCell ref="B5:G5"/>
    <mergeCell ref="I61:O61"/>
    <mergeCell ref="B60:E60"/>
    <mergeCell ref="I60:N60"/>
    <mergeCell ref="I5:P5"/>
    <mergeCell ref="I59:O59"/>
  </mergeCells>
  <pageMargins left="0.25" right="0.25" top="0.75" bottom="0.75" header="0.3" footer="0.3"/>
  <pageSetup paperSize="9" scale="47" fitToHeight="0" orientation="landscape" r:id="rId1"/>
  <ignoredErrors>
    <ignoredError sqref="L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2019-05-14T13:32:20Z</cp:lastPrinted>
  <dcterms:created xsi:type="dcterms:W3CDTF">2018-05-22T01:14:50Z</dcterms:created>
  <dcterms:modified xsi:type="dcterms:W3CDTF">2019-05-21T11:40:43Z</dcterms:modified>
</cp:coreProperties>
</file>