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gorova\Documents\ЕГОРОВА С А\КОНКУРСЫ и ЗАКУПКИ\КОНКУРСЫ И ЗАКУПКИ 2020\ЗП для МСП ТЕХ ОБСЛУЖИВАНИЕ ВИДЕОНАБЛЮДЕНИЯ Лот 8 АХР ДОР 2020\"/>
    </mc:Choice>
  </mc:AlternateContent>
  <bookViews>
    <workbookView xWindow="0" yWindow="0" windowWidth="28800" windowHeight="11700"/>
  </bookViews>
  <sheets>
    <sheet name="Структура НМЦ и форма КП" sheetId="1" r:id="rId1"/>
  </sheets>
  <externalReferences>
    <externalReference r:id="rId2"/>
  </externalReferences>
  <definedNames>
    <definedName name="_xlnm.Print_Area" localSheetId="0">'Структура НМЦ и форма КП'!$A$1:$Q$29</definedName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N16" i="1"/>
  <c r="I16" i="1"/>
  <c r="G22" i="1"/>
  <c r="N22" i="1"/>
  <c r="I22" i="1"/>
  <c r="I18" i="1"/>
  <c r="G18" i="1"/>
  <c r="N18" i="1"/>
  <c r="I13" i="1"/>
  <c r="G13" i="1" l="1"/>
  <c r="N13" i="1"/>
  <c r="N23" i="1" l="1"/>
  <c r="N21" i="1"/>
  <c r="M23" i="1"/>
  <c r="M21" i="1"/>
  <c r="G23" i="1" l="1"/>
  <c r="P23" i="1"/>
  <c r="Q23" i="1" s="1"/>
  <c r="G21" i="1"/>
  <c r="P21" i="1"/>
  <c r="Q21" i="1" s="1"/>
  <c r="I23" i="1"/>
  <c r="I21" i="1"/>
  <c r="M9" i="1" l="1"/>
  <c r="N9" i="1"/>
  <c r="P9" i="1"/>
  <c r="Q9" i="1"/>
  <c r="M10" i="1"/>
  <c r="N10" i="1"/>
  <c r="P10" i="1"/>
  <c r="Q10" i="1"/>
  <c r="M11" i="1"/>
  <c r="N11" i="1"/>
  <c r="P11" i="1"/>
  <c r="Q11" i="1" s="1"/>
  <c r="M12" i="1"/>
  <c r="N12" i="1"/>
  <c r="P12" i="1"/>
  <c r="Q12" i="1" s="1"/>
  <c r="M14" i="1"/>
  <c r="N14" i="1"/>
  <c r="P14" i="1"/>
  <c r="Q14" i="1" s="1"/>
  <c r="M15" i="1"/>
  <c r="N15" i="1"/>
  <c r="P15" i="1"/>
  <c r="Q15" i="1"/>
  <c r="M17" i="1"/>
  <c r="N17" i="1"/>
  <c r="P17" i="1"/>
  <c r="Q17" i="1"/>
  <c r="M19" i="1"/>
  <c r="N19" i="1"/>
  <c r="P19" i="1"/>
  <c r="Q19" i="1" s="1"/>
  <c r="M20" i="1"/>
  <c r="N20" i="1"/>
  <c r="P20" i="1"/>
  <c r="Q20" i="1"/>
  <c r="M24" i="1"/>
  <c r="N24" i="1"/>
  <c r="P24" i="1"/>
  <c r="Q24" i="1" s="1"/>
  <c r="I10" i="1" l="1"/>
  <c r="I11" i="1"/>
  <c r="I12" i="1"/>
  <c r="I14" i="1"/>
  <c r="I15" i="1"/>
  <c r="I17" i="1"/>
  <c r="I19" i="1"/>
  <c r="I20" i="1"/>
  <c r="I24" i="1"/>
  <c r="I9" i="1"/>
  <c r="G10" i="1"/>
  <c r="G11" i="1"/>
  <c r="G12" i="1"/>
  <c r="G14" i="1"/>
  <c r="G15" i="1"/>
  <c r="G17" i="1"/>
  <c r="G19" i="1"/>
  <c r="G20" i="1"/>
  <c r="G24" i="1"/>
  <c r="G9" i="1"/>
  <c r="Q25" i="1" l="1"/>
  <c r="G25" i="1"/>
  <c r="G26" i="1" l="1"/>
  <c r="G27" i="1" s="1"/>
  <c r="Q26" i="1"/>
  <c r="Q27" i="1" s="1"/>
</calcChain>
</file>

<file path=xl/sharedStrings.xml><?xml version="1.0" encoding="utf-8"?>
<sst xmlns="http://schemas.openxmlformats.org/spreadsheetml/2006/main" count="78" uniqueCount="40">
  <si>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</si>
  <si>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</si>
  <si>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руб. (без учета НДС)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</si>
  <si>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</si>
  <si>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</si>
  <si>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</si>
  <si>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</si>
  <si>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</si>
  <si>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</si>
  <si>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</si>
  <si>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</si>
  <si>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</si>
  <si>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</si>
  <si>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</si>
  <si>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Кроме того, НДС, руб.</t>
  </si>
  <si>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(подпись, М.П.)</t>
    </r>
    <r>
      <rPr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 xml:space="preserve">__________________________________
</t>
    </r>
    <r>
      <rPr>
        <sz val="10"/>
        <color theme="1"/>
        <rFont val="Times New Roman"/>
        <family val="1"/>
        <charset val="204"/>
      </rPr>
      <t>(фамилия, имя, отчество подписавшего, должность)</t>
    </r>
  </si>
  <si>
    <t>Производитель продукции</t>
  </si>
  <si>
    <t>Приложение к Документации о закупке – Структура НМЦ (в т.ч. форма Коммерческого предложения)</t>
  </si>
  <si>
    <t>Приложение 1 к письму о подаче оферты
от «____» _____________ г. №__________</t>
  </si>
  <si>
    <t>Наименование и ИНН Участника: _________________________________</t>
  </si>
  <si>
    <r>
      <t xml:space="preserve">Страна происхождения товара
</t>
    </r>
    <r>
      <rPr>
        <i/>
        <sz val="10"/>
        <color rgb="FFFF0000"/>
        <rFont val="Calibri"/>
        <family val="2"/>
        <charset val="204"/>
        <scheme val="minor"/>
      </rPr>
      <t>[только для товаров, 
в соответствии с общероссийским классификатором стран мира]</t>
    </r>
  </si>
  <si>
    <t>КОММЕРЧЕСКОЕ ПРЕДЛОЖЕНИЕ</t>
  </si>
  <si>
    <t xml:space="preserve">Форма Коммерческого предложения Участника </t>
  </si>
  <si>
    <t>ТО СВН, СКУД, ПС Управление АО "Чувашская энергосбытовая компания" г.Чебоксары, ул.Гладкова, 13А</t>
  </si>
  <si>
    <t>ТО СВН Чебоксарское межрайонное отделение, АО «Чувашская энергосбытовая компания» г.Чебоксары, бул.Эгерский, д.33 Б (дополнительный офис)</t>
  </si>
  <si>
    <t>ТО СВН ПС Чебоксарское межрайонное отделение, АО «Чувашская энергосбытовая компания» г.Чебоксары, ул.50 Лет Октября, д.4, пом.2 (дополнительный офис)</t>
  </si>
  <si>
    <t>ТО СВН, СКУД, ПС Новочебоксарское межрайонное отделение АО «Чувашская энергосбытовая компания», г. Новочебоксарск, ул. Винокурова, д. 21а</t>
  </si>
  <si>
    <t>ТО СВН, СКУД, ПС, ТС Цивильское межрайонное отделение  АО «Чувашская энергосбытовая компания», г. Цивильск, ул. Трактористов, д. 2Г</t>
  </si>
  <si>
    <t xml:space="preserve">ТО СВН, СКУД, ОПС, ТС Батыревское межрайонное отделение АО «Чувашская энергосбытовая компания», с. Батырево, проспект Ленина, д.22а.
</t>
  </si>
  <si>
    <t>ТО СВН, СКУД, ОПС, ТС Шумерлинское межрайонное отделение АО «Чувашская энергосбытовая компания», г. Шумерля, ул. Ленина, д. 34а.</t>
  </si>
  <si>
    <t>ТО СВН, СКУД, ОПС, ТС Ядринское межрайонное отделение АО «Чувашская энергосбытовая компания», г. Ядрин, ул. Герцена, д. 9в.</t>
  </si>
  <si>
    <t>усл.</t>
  </si>
  <si>
    <t xml:space="preserve">ТО СВН, ОПС, ТС Алатырское межрайонное отделение АО «Чувашская энергосбытовая компания», г. Алатырь, ул.Московская/Жуковского, д.64/57 пом. 3п-1п 
</t>
  </si>
  <si>
    <t>ТО ОПС, ТС Шумерлинское межрайонное отделение АО «Чувашская энергосбытовая компания», п. Вурнары, ул. Ленина, д. 73а (дополнительный офис).</t>
  </si>
  <si>
    <t>ТО ОПС, ТС Чебоксарское межрайонное отделение, АО «Чувашская энергосбытовая компания» п.Кугеси, ул.Советская, д.4, а(дополнительный офис)</t>
  </si>
  <si>
    <t xml:space="preserve">ТО СВН, СКУД, ОПС, ТС Чебоксарское МРО АО "Чувашская энергосбытовая компания" г.Чебоксары, пр.Московский, 41/1, пом.№1, №2 </t>
  </si>
  <si>
    <t>ТО ОПС, ТС,  СВН Цивильское межрайонное отделение  АО «Чувашская энергосбытовая компания», г. Цивильск, ул. Маяковского, рядом с домом 35 (дополнительный офис )</t>
  </si>
  <si>
    <t xml:space="preserve">ТО СВН, СКУД, ОПС, ТС Алатырское межрайонное отделение АО «Чувашская энергосбытовая компания», г. Алатырь, ул.Московская/Жуковского, д.64/57, пом.3
</t>
  </si>
  <si>
    <t>ТО СВН, СКУД, ОПС, ТС Канашское межрайонное отделение АО «Чувашская энергосбытовая компания», г. Канаш, ул. Пушкина, д. 10, пом.2.</t>
  </si>
  <si>
    <t>ТО СВН, ПС Ядринское межрайонное отделение АО «Чувашская энергосбытовая компания», с. Моргауши, ул. Мира, д.6, пом.№329, пом.№330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</si>
</sst>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8" fillId="2" borderId="17" xfId="0" applyNumberFormat="1" applyFont="1" applyFill="1" applyBorder="1" applyAlignment="1" applyProtection="1">
      <alignment horizontal="left" vertical="top" wrapText="1"/>
      <protection locked="0"/>
    </xf>
    <xf numFmtId="4" fontId="8" fillId="2" borderId="8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8" fillId="2" borderId="11" xfId="0" applyNumberFormat="1" applyFont="1" applyFill="1" applyBorder="1" applyAlignment="1" applyProtection="1">
      <alignment horizontal="left" vertical="top" wrapText="1"/>
      <protection locked="0"/>
    </xf>
    <xf numFmtId="4" fontId="1" fillId="4" borderId="19" xfId="0" applyNumberFormat="1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top" wrapText="1"/>
    </xf>
    <xf numFmtId="4" fontId="2" fillId="4" borderId="26" xfId="0" applyNumberFormat="1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 vertical="top" wrapText="1"/>
    </xf>
    <xf numFmtId="4" fontId="2" fillId="5" borderId="9" xfId="0" applyNumberFormat="1" applyFont="1" applyFill="1" applyBorder="1" applyAlignment="1">
      <alignment horizontal="center" vertical="top" wrapText="1"/>
    </xf>
    <xf numFmtId="4" fontId="2" fillId="5" borderId="12" xfId="0" applyNumberFormat="1" applyFont="1" applyFill="1" applyBorder="1" applyAlignment="1">
      <alignment horizontal="center" vertical="top" wrapText="1"/>
    </xf>
    <xf numFmtId="4" fontId="8" fillId="5" borderId="9" xfId="0" applyNumberFormat="1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4" fontId="2" fillId="5" borderId="8" xfId="0" applyNumberFormat="1" applyFont="1" applyFill="1" applyBorder="1" applyAlignment="1">
      <alignment horizontal="center" vertical="top" wrapText="1"/>
    </xf>
    <xf numFmtId="9" fontId="8" fillId="2" borderId="28" xfId="0" applyNumberFormat="1" applyFont="1" applyFill="1" applyBorder="1" applyAlignment="1" applyProtection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8" fillId="2" borderId="29" xfId="0" applyNumberFormat="1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>
      <alignment horizontal="center" vertical="top"/>
    </xf>
    <xf numFmtId="0" fontId="15" fillId="0" borderId="0" xfId="0" applyFont="1" applyAlignment="1">
      <alignment horizontal="left"/>
    </xf>
    <xf numFmtId="0" fontId="4" fillId="0" borderId="30" xfId="0" applyFont="1" applyBorder="1" applyAlignment="1">
      <alignment horizontal="center"/>
    </xf>
    <xf numFmtId="4" fontId="8" fillId="2" borderId="29" xfId="0" applyNumberFormat="1" applyFont="1" applyFill="1" applyBorder="1" applyAlignment="1" applyProtection="1">
      <alignment horizontal="center" vertical="top" wrapText="1"/>
      <protection locked="0"/>
    </xf>
    <xf numFmtId="4" fontId="2" fillId="5" borderId="31" xfId="0" applyNumberFormat="1" applyFont="1" applyFill="1" applyBorder="1" applyAlignment="1">
      <alignment horizontal="center" vertical="top" wrapText="1"/>
    </xf>
    <xf numFmtId="4" fontId="9" fillId="2" borderId="8" xfId="0" applyNumberFormat="1" applyFont="1" applyFill="1" applyBorder="1" applyAlignment="1" applyProtection="1">
      <alignment horizontal="center" vertical="top" wrapText="1"/>
      <protection locked="0"/>
    </xf>
    <xf numFmtId="3" fontId="8" fillId="2" borderId="11" xfId="0" applyNumberFormat="1" applyFont="1" applyFill="1" applyBorder="1" applyAlignment="1" applyProtection="1">
      <alignment horizontal="center" vertical="top" wrapText="1"/>
      <protection locked="0"/>
    </xf>
    <xf numFmtId="3" fontId="8" fillId="2" borderId="29" xfId="0" applyNumberFormat="1" applyFont="1" applyFill="1" applyBorder="1" applyAlignment="1" applyProtection="1">
      <alignment horizontal="center" vertical="top" wrapText="1"/>
      <protection locked="0"/>
    </xf>
    <xf numFmtId="3" fontId="8" fillId="2" borderId="8" xfId="0" applyNumberFormat="1" applyFont="1" applyFill="1" applyBorder="1" applyAlignment="1" applyProtection="1">
      <alignment horizontal="center" vertical="top" wrapText="1"/>
      <protection locked="0"/>
    </xf>
    <xf numFmtId="4" fontId="16" fillId="4" borderId="19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4" fontId="9" fillId="4" borderId="13" xfId="0" applyNumberFormat="1" applyFont="1" applyFill="1" applyBorder="1" applyAlignment="1" applyProtection="1">
      <alignment horizontal="right" vertical="center" wrapText="1"/>
    </xf>
    <xf numFmtId="4" fontId="9" fillId="4" borderId="14" xfId="0" applyNumberFormat="1" applyFont="1" applyFill="1" applyBorder="1" applyAlignment="1" applyProtection="1">
      <alignment horizontal="right" vertical="center" wrapText="1"/>
    </xf>
    <xf numFmtId="4" fontId="9" fillId="4" borderId="15" xfId="0" applyNumberFormat="1" applyFont="1" applyFill="1" applyBorder="1" applyAlignment="1" applyProtection="1">
      <alignment horizontal="right" vertical="center" wrapText="1"/>
    </xf>
    <xf numFmtId="4" fontId="8" fillId="4" borderId="24" xfId="0" applyNumberFormat="1" applyFont="1" applyFill="1" applyBorder="1" applyAlignment="1" applyProtection="1">
      <alignment horizontal="right" vertical="top" wrapText="1"/>
    </xf>
    <xf numFmtId="4" fontId="8" fillId="4" borderId="25" xfId="0" applyNumberFormat="1" applyFont="1" applyFill="1" applyBorder="1" applyAlignment="1" applyProtection="1">
      <alignment horizontal="right" vertical="top" wrapText="1"/>
    </xf>
    <xf numFmtId="4" fontId="8" fillId="4" borderId="18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3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0" fontId="15" fillId="0" borderId="0" xfId="0" applyFont="1" applyBorder="1" applyAlignment="1">
      <alignment horizontal="left" vertical="top" wrapText="1"/>
    </xf>
    <xf numFmtId="0" fontId="5" fillId="3" borderId="19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justify" vertical="center" wrapText="1"/>
    </xf>
    <xf numFmtId="0" fontId="7" fillId="2" borderId="32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tabSelected="1" topLeftCell="B1" zoomScaleNormal="100" workbookViewId="0">
      <selection activeCell="G41" sqref="G41"/>
    </sheetView>
  </sheetViews>
  <sheetFormatPr defaultRowHeight="15" x14ac:dyDescent="0.25"/>
  <cols>
    <col min="1" max="1" width="4.5703125" customWidth="1"/>
    <col min="2" max="2" width="9.140625" customWidth="1"/>
    <col min="3" max="3" width="25.7109375" customWidth="1"/>
    <col min="4" max="4" width="7.140625" customWidth="1"/>
    <col min="5" max="5" width="17.140625" customWidth="1"/>
    <col min="6" max="6" width="14.5703125" customWidth="1"/>
    <col min="7" max="7" width="22.85546875" customWidth="1"/>
    <col min="10" max="10" width="24.42578125" customWidth="1"/>
    <col min="11" max="12" width="21.28515625" customWidth="1"/>
    <col min="13" max="13" width="7.28515625" customWidth="1"/>
    <col min="14" max="14" width="15" customWidth="1"/>
    <col min="15" max="15" width="13.85546875" customWidth="1"/>
    <col min="16" max="16" width="8.7109375" customWidth="1"/>
    <col min="17" max="17" width="22.7109375" customWidth="1"/>
  </cols>
  <sheetData>
    <row r="1" spans="1:27" ht="34.5" customHeight="1" x14ac:dyDescent="0.25">
      <c r="B1" s="42" t="s">
        <v>17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.75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4.5" customHeight="1" thickBot="1" x14ac:dyDescent="0.3">
      <c r="B3" s="43" t="s">
        <v>10</v>
      </c>
      <c r="C3" s="44"/>
      <c r="D3" s="44"/>
      <c r="E3" s="45"/>
      <c r="F3" s="41">
        <v>997156.39</v>
      </c>
      <c r="G3" s="26" t="s">
        <v>2</v>
      </c>
      <c r="H3" s="1"/>
      <c r="I3" s="43" t="s">
        <v>22</v>
      </c>
      <c r="J3" s="44"/>
      <c r="K3" s="44"/>
      <c r="L3" s="44"/>
      <c r="M3" s="44"/>
      <c r="N3" s="44"/>
      <c r="O3" s="44"/>
      <c r="P3" s="44"/>
      <c r="Q3" s="60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3.75" customHeight="1" x14ac:dyDescent="0.25">
      <c r="B4" s="52"/>
      <c r="C4" s="52"/>
      <c r="D4" s="52"/>
      <c r="E4" s="52"/>
      <c r="F4" s="52"/>
      <c r="G4" s="52"/>
      <c r="H4" s="1"/>
      <c r="I4" s="59" t="s">
        <v>18</v>
      </c>
      <c r="J4" s="59"/>
      <c r="K4" s="59"/>
      <c r="L4" s="5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1.75" customHeight="1" x14ac:dyDescent="0.25">
      <c r="B5" s="1"/>
      <c r="C5" s="1"/>
      <c r="D5" s="1"/>
      <c r="E5" s="1"/>
      <c r="F5" s="1"/>
      <c r="G5" s="1"/>
      <c r="H5" s="1"/>
      <c r="I5" s="33" t="s">
        <v>19</v>
      </c>
      <c r="J5" s="33"/>
      <c r="K5" s="33"/>
      <c r="L5" s="3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1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2.25" customHeight="1" thickBot="1" x14ac:dyDescent="0.3">
      <c r="B7" s="53" t="s">
        <v>11</v>
      </c>
      <c r="C7" s="45"/>
      <c r="D7" s="54"/>
      <c r="E7" s="54"/>
      <c r="F7" s="55"/>
      <c r="G7" s="56"/>
      <c r="H7" s="5"/>
      <c r="I7" s="43" t="s">
        <v>21</v>
      </c>
      <c r="J7" s="44"/>
      <c r="K7" s="44"/>
      <c r="L7" s="44"/>
      <c r="M7" s="44"/>
      <c r="N7" s="44"/>
      <c r="O7" s="44"/>
      <c r="P7" s="44"/>
      <c r="Q7" s="60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89.25" x14ac:dyDescent="0.25">
      <c r="B8" s="7" t="s">
        <v>3</v>
      </c>
      <c r="C8" s="8" t="s">
        <v>0</v>
      </c>
      <c r="D8" s="8" t="s">
        <v>7</v>
      </c>
      <c r="E8" s="9" t="s">
        <v>8</v>
      </c>
      <c r="F8" s="9" t="s">
        <v>4</v>
      </c>
      <c r="G8" s="10" t="s">
        <v>9</v>
      </c>
      <c r="H8" s="1"/>
      <c r="I8" s="7" t="s">
        <v>3</v>
      </c>
      <c r="J8" s="8" t="s">
        <v>1</v>
      </c>
      <c r="K8" s="9" t="s">
        <v>20</v>
      </c>
      <c r="L8" s="8" t="s">
        <v>16</v>
      </c>
      <c r="M8" s="8" t="s">
        <v>7</v>
      </c>
      <c r="N8" s="9" t="s">
        <v>8</v>
      </c>
      <c r="O8" s="9" t="s">
        <v>12</v>
      </c>
      <c r="P8" s="9" t="s">
        <v>4</v>
      </c>
      <c r="Q8" s="10" t="s">
        <v>13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63.75" x14ac:dyDescent="0.25">
      <c r="A9" s="6"/>
      <c r="B9" s="11">
        <v>1</v>
      </c>
      <c r="C9" s="13" t="s">
        <v>23</v>
      </c>
      <c r="D9" s="14" t="s">
        <v>31</v>
      </c>
      <c r="E9" s="14">
        <v>59184</v>
      </c>
      <c r="F9" s="14">
        <v>1</v>
      </c>
      <c r="G9" s="25">
        <f>E9*F9</f>
        <v>59184</v>
      </c>
      <c r="H9" s="1"/>
      <c r="I9" s="21">
        <f>B9</f>
        <v>1</v>
      </c>
      <c r="J9" s="13" t="s">
        <v>23</v>
      </c>
      <c r="K9" s="16"/>
      <c r="L9" s="16"/>
      <c r="M9" s="22" t="str">
        <f>D9</f>
        <v>усл.</v>
      </c>
      <c r="N9" s="27">
        <f>E9</f>
        <v>59184</v>
      </c>
      <c r="O9" s="14"/>
      <c r="P9" s="22">
        <f>F9</f>
        <v>1</v>
      </c>
      <c r="Q9" s="23">
        <f>O9*P9</f>
        <v>0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76.5" x14ac:dyDescent="0.25">
      <c r="A10" s="6"/>
      <c r="B10" s="11">
        <v>2</v>
      </c>
      <c r="C10" s="13" t="s">
        <v>35</v>
      </c>
      <c r="D10" s="14" t="s">
        <v>31</v>
      </c>
      <c r="E10" s="14">
        <v>66804</v>
      </c>
      <c r="F10" s="14">
        <v>1</v>
      </c>
      <c r="G10" s="25">
        <f t="shared" ref="G10:G24" si="0">E10*F10</f>
        <v>66804</v>
      </c>
      <c r="H10" s="1"/>
      <c r="I10" s="21">
        <f t="shared" ref="I10:I24" si="1">B10</f>
        <v>2</v>
      </c>
      <c r="J10" s="13" t="s">
        <v>35</v>
      </c>
      <c r="K10" s="16"/>
      <c r="L10" s="16"/>
      <c r="M10" s="22" t="str">
        <f t="shared" ref="M10:M24" si="2">D10</f>
        <v>усл.</v>
      </c>
      <c r="N10" s="27">
        <f t="shared" ref="N10:N24" si="3">E10</f>
        <v>66804</v>
      </c>
      <c r="O10" s="14"/>
      <c r="P10" s="22">
        <f t="shared" ref="P10:P24" si="4">F10</f>
        <v>1</v>
      </c>
      <c r="Q10" s="23">
        <f t="shared" ref="Q10:Q24" si="5">O10*P10</f>
        <v>0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89.25" x14ac:dyDescent="0.25">
      <c r="A11" s="6"/>
      <c r="B11" s="11">
        <v>3</v>
      </c>
      <c r="C11" s="13" t="s">
        <v>24</v>
      </c>
      <c r="D11" s="37" t="s">
        <v>31</v>
      </c>
      <c r="E11" s="14">
        <v>4044</v>
      </c>
      <c r="F11" s="14">
        <v>1</v>
      </c>
      <c r="G11" s="25">
        <f t="shared" si="0"/>
        <v>4044</v>
      </c>
      <c r="H11" s="1"/>
      <c r="I11" s="21">
        <f t="shared" si="1"/>
        <v>3</v>
      </c>
      <c r="J11" s="13" t="s">
        <v>24</v>
      </c>
      <c r="K11" s="16"/>
      <c r="L11" s="16"/>
      <c r="M11" s="22" t="str">
        <f t="shared" si="2"/>
        <v>усл.</v>
      </c>
      <c r="N11" s="27">
        <f t="shared" si="3"/>
        <v>4044</v>
      </c>
      <c r="O11" s="14"/>
      <c r="P11" s="22">
        <f t="shared" si="4"/>
        <v>1</v>
      </c>
      <c r="Q11" s="23">
        <f t="shared" si="5"/>
        <v>0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89.25" x14ac:dyDescent="0.25">
      <c r="A12" s="6"/>
      <c r="B12" s="11">
        <v>4</v>
      </c>
      <c r="C12" s="13" t="s">
        <v>25</v>
      </c>
      <c r="D12" s="37" t="s">
        <v>31</v>
      </c>
      <c r="E12" s="14">
        <v>14568</v>
      </c>
      <c r="F12" s="14">
        <v>1</v>
      </c>
      <c r="G12" s="25">
        <f t="shared" si="0"/>
        <v>14568</v>
      </c>
      <c r="H12" s="1"/>
      <c r="I12" s="21">
        <f t="shared" si="1"/>
        <v>4</v>
      </c>
      <c r="J12" s="13" t="s">
        <v>25</v>
      </c>
      <c r="K12" s="16"/>
      <c r="L12" s="16"/>
      <c r="M12" s="22" t="str">
        <f t="shared" si="2"/>
        <v>усл.</v>
      </c>
      <c r="N12" s="27">
        <f t="shared" si="3"/>
        <v>14568</v>
      </c>
      <c r="O12" s="14"/>
      <c r="P12" s="22">
        <f t="shared" si="4"/>
        <v>1</v>
      </c>
      <c r="Q12" s="23">
        <f t="shared" si="5"/>
        <v>0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76.5" x14ac:dyDescent="0.25">
      <c r="A13" s="6"/>
      <c r="B13" s="11">
        <v>5</v>
      </c>
      <c r="C13" s="13" t="s">
        <v>34</v>
      </c>
      <c r="D13" s="37" t="s">
        <v>31</v>
      </c>
      <c r="E13" s="14">
        <v>10024</v>
      </c>
      <c r="F13" s="14">
        <v>1</v>
      </c>
      <c r="G13" s="25">
        <f>E13*F13</f>
        <v>10024</v>
      </c>
      <c r="H13" s="1"/>
      <c r="I13" s="21">
        <f t="shared" si="1"/>
        <v>5</v>
      </c>
      <c r="J13" s="13" t="s">
        <v>34</v>
      </c>
      <c r="K13" s="16"/>
      <c r="L13" s="16"/>
      <c r="M13" s="22"/>
      <c r="N13" s="27">
        <f t="shared" si="3"/>
        <v>10024</v>
      </c>
      <c r="O13" s="14"/>
      <c r="P13" s="22"/>
      <c r="Q13" s="23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89.25" x14ac:dyDescent="0.25">
      <c r="A14" s="6"/>
      <c r="B14" s="11">
        <v>6</v>
      </c>
      <c r="C14" s="13" t="s">
        <v>26</v>
      </c>
      <c r="D14" s="37" t="s">
        <v>31</v>
      </c>
      <c r="E14" s="14">
        <v>224100</v>
      </c>
      <c r="F14" s="14">
        <v>1</v>
      </c>
      <c r="G14" s="25">
        <f t="shared" si="0"/>
        <v>224100</v>
      </c>
      <c r="H14" s="1"/>
      <c r="I14" s="21">
        <f t="shared" si="1"/>
        <v>6</v>
      </c>
      <c r="J14" s="13" t="s">
        <v>26</v>
      </c>
      <c r="K14" s="16"/>
      <c r="L14" s="16"/>
      <c r="M14" s="22" t="str">
        <f t="shared" si="2"/>
        <v>усл.</v>
      </c>
      <c r="N14" s="27">
        <f t="shared" si="3"/>
        <v>224100</v>
      </c>
      <c r="O14" s="14"/>
      <c r="P14" s="22">
        <f t="shared" si="4"/>
        <v>1</v>
      </c>
      <c r="Q14" s="23">
        <f t="shared" si="5"/>
        <v>0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76.5" x14ac:dyDescent="0.25">
      <c r="A15" s="6"/>
      <c r="B15" s="11">
        <v>7</v>
      </c>
      <c r="C15" s="13" t="s">
        <v>27</v>
      </c>
      <c r="D15" s="37" t="s">
        <v>31</v>
      </c>
      <c r="E15" s="14">
        <v>34620</v>
      </c>
      <c r="F15" s="14">
        <v>1</v>
      </c>
      <c r="G15" s="25">
        <f t="shared" si="0"/>
        <v>34620</v>
      </c>
      <c r="H15" s="1"/>
      <c r="I15" s="21">
        <f t="shared" si="1"/>
        <v>7</v>
      </c>
      <c r="J15" s="13" t="s">
        <v>27</v>
      </c>
      <c r="K15" s="16"/>
      <c r="L15" s="16"/>
      <c r="M15" s="22" t="str">
        <f t="shared" si="2"/>
        <v>усл.</v>
      </c>
      <c r="N15" s="27">
        <f t="shared" si="3"/>
        <v>34620</v>
      </c>
      <c r="O15" s="14"/>
      <c r="P15" s="22">
        <f t="shared" si="4"/>
        <v>1</v>
      </c>
      <c r="Q15" s="23">
        <f t="shared" si="5"/>
        <v>0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02" x14ac:dyDescent="0.25">
      <c r="A16" s="6"/>
      <c r="B16" s="11">
        <v>8</v>
      </c>
      <c r="C16" s="13" t="s">
        <v>36</v>
      </c>
      <c r="D16" s="37" t="s">
        <v>31</v>
      </c>
      <c r="E16" s="14">
        <v>7196</v>
      </c>
      <c r="F16" s="14">
        <v>1</v>
      </c>
      <c r="G16" s="25">
        <f t="shared" si="0"/>
        <v>7196</v>
      </c>
      <c r="H16" s="1"/>
      <c r="I16" s="21">
        <f t="shared" si="1"/>
        <v>8</v>
      </c>
      <c r="J16" s="13" t="s">
        <v>36</v>
      </c>
      <c r="K16" s="16"/>
      <c r="L16" s="16"/>
      <c r="M16" s="22"/>
      <c r="N16" s="27">
        <f t="shared" si="3"/>
        <v>7196</v>
      </c>
      <c r="O16" s="14"/>
      <c r="P16" s="22"/>
      <c r="Q16" s="23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02" x14ac:dyDescent="0.25">
      <c r="A17" s="6"/>
      <c r="B17" s="11">
        <v>9</v>
      </c>
      <c r="C17" s="13" t="s">
        <v>37</v>
      </c>
      <c r="D17" s="37" t="s">
        <v>31</v>
      </c>
      <c r="E17" s="14">
        <v>52764</v>
      </c>
      <c r="F17" s="14">
        <v>1</v>
      </c>
      <c r="G17" s="25">
        <f t="shared" si="0"/>
        <v>52764</v>
      </c>
      <c r="H17" s="1"/>
      <c r="I17" s="21">
        <f t="shared" si="1"/>
        <v>9</v>
      </c>
      <c r="J17" s="13" t="s">
        <v>37</v>
      </c>
      <c r="K17" s="16"/>
      <c r="L17" s="16"/>
      <c r="M17" s="22" t="str">
        <f t="shared" si="2"/>
        <v>усл.</v>
      </c>
      <c r="N17" s="27">
        <f t="shared" si="3"/>
        <v>52764</v>
      </c>
      <c r="O17" s="14"/>
      <c r="P17" s="22">
        <f t="shared" si="4"/>
        <v>1</v>
      </c>
      <c r="Q17" s="23">
        <f t="shared" si="5"/>
        <v>0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89.25" x14ac:dyDescent="0.25">
      <c r="A18" s="6"/>
      <c r="B18" s="11">
        <v>10</v>
      </c>
      <c r="C18" s="13" t="s">
        <v>32</v>
      </c>
      <c r="D18" s="37" t="s">
        <v>31</v>
      </c>
      <c r="E18" s="14">
        <v>17995</v>
      </c>
      <c r="F18" s="14">
        <v>1</v>
      </c>
      <c r="G18" s="25">
        <f>E18*F18</f>
        <v>17995</v>
      </c>
      <c r="H18" s="1"/>
      <c r="I18" s="21">
        <f t="shared" si="1"/>
        <v>10</v>
      </c>
      <c r="J18" s="13" t="s">
        <v>32</v>
      </c>
      <c r="K18" s="16"/>
      <c r="L18" s="16"/>
      <c r="M18" s="22"/>
      <c r="N18" s="27">
        <f t="shared" si="3"/>
        <v>17995</v>
      </c>
      <c r="O18" s="14"/>
      <c r="P18" s="22"/>
      <c r="Q18" s="23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89.25" x14ac:dyDescent="0.25">
      <c r="A19" s="6"/>
      <c r="B19" s="11">
        <v>11</v>
      </c>
      <c r="C19" s="13" t="s">
        <v>28</v>
      </c>
      <c r="D19" s="37" t="s">
        <v>31</v>
      </c>
      <c r="E19" s="14">
        <v>139152</v>
      </c>
      <c r="F19" s="14">
        <v>1</v>
      </c>
      <c r="G19" s="25">
        <f t="shared" si="0"/>
        <v>139152</v>
      </c>
      <c r="H19" s="1"/>
      <c r="I19" s="21">
        <f t="shared" si="1"/>
        <v>11</v>
      </c>
      <c r="J19" s="13" t="s">
        <v>28</v>
      </c>
      <c r="K19" s="16"/>
      <c r="L19" s="16"/>
      <c r="M19" s="22" t="str">
        <f t="shared" si="2"/>
        <v>усл.</v>
      </c>
      <c r="N19" s="27">
        <f t="shared" si="3"/>
        <v>139152</v>
      </c>
      <c r="O19" s="14"/>
      <c r="P19" s="22">
        <f t="shared" si="4"/>
        <v>1</v>
      </c>
      <c r="Q19" s="23">
        <f t="shared" si="5"/>
        <v>0</v>
      </c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76.5" x14ac:dyDescent="0.25">
      <c r="A20" s="6"/>
      <c r="B20" s="11">
        <v>12</v>
      </c>
      <c r="C20" s="13" t="s">
        <v>38</v>
      </c>
      <c r="D20" s="37" t="s">
        <v>31</v>
      </c>
      <c r="E20" s="14">
        <v>160520</v>
      </c>
      <c r="F20" s="40">
        <v>1</v>
      </c>
      <c r="G20" s="25">
        <f t="shared" si="0"/>
        <v>160520</v>
      </c>
      <c r="H20" s="1"/>
      <c r="I20" s="21">
        <f t="shared" si="1"/>
        <v>12</v>
      </c>
      <c r="J20" s="13" t="s">
        <v>38</v>
      </c>
      <c r="K20" s="16"/>
      <c r="L20" s="16"/>
      <c r="M20" s="22" t="str">
        <f t="shared" si="2"/>
        <v>усл.</v>
      </c>
      <c r="N20" s="27">
        <f t="shared" si="3"/>
        <v>160520</v>
      </c>
      <c r="O20" s="14"/>
      <c r="P20" s="22">
        <f t="shared" si="4"/>
        <v>1</v>
      </c>
      <c r="Q20" s="23">
        <f t="shared" si="5"/>
        <v>0</v>
      </c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76.5" x14ac:dyDescent="0.25">
      <c r="A21" s="6"/>
      <c r="B21" s="34">
        <v>13</v>
      </c>
      <c r="C21" s="13" t="s">
        <v>29</v>
      </c>
      <c r="D21" s="37" t="s">
        <v>31</v>
      </c>
      <c r="E21" s="14">
        <v>137512</v>
      </c>
      <c r="F21" s="39">
        <v>1</v>
      </c>
      <c r="G21" s="25">
        <f t="shared" si="0"/>
        <v>137512</v>
      </c>
      <c r="H21" s="1"/>
      <c r="I21" s="21">
        <f t="shared" si="1"/>
        <v>13</v>
      </c>
      <c r="J21" s="13" t="s">
        <v>29</v>
      </c>
      <c r="K21" s="31"/>
      <c r="L21" s="31"/>
      <c r="M21" s="22" t="str">
        <f>D21</f>
        <v>усл.</v>
      </c>
      <c r="N21" s="27">
        <f>E21</f>
        <v>137512</v>
      </c>
      <c r="O21" s="35"/>
      <c r="P21" s="22">
        <f t="shared" si="4"/>
        <v>1</v>
      </c>
      <c r="Q21" s="36">
        <f t="shared" si="5"/>
        <v>0</v>
      </c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76.5" x14ac:dyDescent="0.25">
      <c r="A22" s="6"/>
      <c r="B22" s="34">
        <v>14</v>
      </c>
      <c r="C22" s="13" t="s">
        <v>33</v>
      </c>
      <c r="D22" s="37" t="s">
        <v>31</v>
      </c>
      <c r="E22" s="14">
        <v>10560</v>
      </c>
      <c r="F22" s="39">
        <v>1</v>
      </c>
      <c r="G22" s="25">
        <f t="shared" si="0"/>
        <v>10560</v>
      </c>
      <c r="H22" s="1"/>
      <c r="I22" s="21">
        <f t="shared" si="1"/>
        <v>14</v>
      </c>
      <c r="J22" s="13" t="s">
        <v>33</v>
      </c>
      <c r="K22" s="31"/>
      <c r="L22" s="31"/>
      <c r="M22" s="22"/>
      <c r="N22" s="27">
        <f>E22</f>
        <v>10560</v>
      </c>
      <c r="O22" s="35"/>
      <c r="P22" s="22"/>
      <c r="Q22" s="36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63.75" x14ac:dyDescent="0.25">
      <c r="A23" s="6"/>
      <c r="B23" s="34">
        <v>15</v>
      </c>
      <c r="C23" s="13" t="s">
        <v>30</v>
      </c>
      <c r="D23" s="37" t="s">
        <v>31</v>
      </c>
      <c r="E23" s="14">
        <v>51692</v>
      </c>
      <c r="F23" s="39">
        <v>1</v>
      </c>
      <c r="G23" s="25">
        <f t="shared" si="0"/>
        <v>51692</v>
      </c>
      <c r="H23" s="1"/>
      <c r="I23" s="21">
        <f t="shared" si="1"/>
        <v>15</v>
      </c>
      <c r="J23" s="13" t="s">
        <v>30</v>
      </c>
      <c r="K23" s="31"/>
      <c r="L23" s="31"/>
      <c r="M23" s="22" t="str">
        <f>D23</f>
        <v>усл.</v>
      </c>
      <c r="N23" s="27">
        <f>E23</f>
        <v>51692</v>
      </c>
      <c r="O23" s="35"/>
      <c r="P23" s="22">
        <f t="shared" si="4"/>
        <v>1</v>
      </c>
      <c r="Q23" s="36">
        <f t="shared" si="5"/>
        <v>0</v>
      </c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77.25" thickBot="1" x14ac:dyDescent="0.3">
      <c r="A24" s="6"/>
      <c r="B24" s="12">
        <v>16</v>
      </c>
      <c r="C24" s="13" t="s">
        <v>39</v>
      </c>
      <c r="D24" s="37" t="s">
        <v>31</v>
      </c>
      <c r="E24" s="14">
        <v>6421.39</v>
      </c>
      <c r="F24" s="38">
        <v>1</v>
      </c>
      <c r="G24" s="25">
        <f t="shared" si="0"/>
        <v>6421.39</v>
      </c>
      <c r="H24" s="1"/>
      <c r="I24" s="21">
        <f t="shared" si="1"/>
        <v>16</v>
      </c>
      <c r="J24" s="13" t="s">
        <v>39</v>
      </c>
      <c r="K24" s="17"/>
      <c r="L24" s="31"/>
      <c r="M24" s="22" t="str">
        <f t="shared" si="2"/>
        <v>усл.</v>
      </c>
      <c r="N24" s="27">
        <f t="shared" si="3"/>
        <v>6421.39</v>
      </c>
      <c r="O24" s="15"/>
      <c r="P24" s="22">
        <f t="shared" si="4"/>
        <v>1</v>
      </c>
      <c r="Q24" s="24">
        <f t="shared" si="5"/>
        <v>0</v>
      </c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1" customHeight="1" thickBot="1" x14ac:dyDescent="0.3">
      <c r="A25" s="6"/>
      <c r="B25" s="46" t="s">
        <v>5</v>
      </c>
      <c r="C25" s="47"/>
      <c r="D25" s="47"/>
      <c r="E25" s="47"/>
      <c r="F25" s="48"/>
      <c r="G25" s="18">
        <f>SUM(G9:G24)</f>
        <v>997156.39</v>
      </c>
      <c r="H25" s="1"/>
      <c r="I25" s="46" t="s">
        <v>5</v>
      </c>
      <c r="J25" s="47"/>
      <c r="K25" s="47"/>
      <c r="L25" s="47"/>
      <c r="M25" s="47"/>
      <c r="N25" s="47"/>
      <c r="O25" s="47"/>
      <c r="P25" s="48"/>
      <c r="Q25" s="18">
        <f>SUM(Q9:Q24)</f>
        <v>0</v>
      </c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customHeight="1" x14ac:dyDescent="0.25">
      <c r="A26" s="6"/>
      <c r="B26" s="57" t="s">
        <v>14</v>
      </c>
      <c r="C26" s="58"/>
      <c r="D26" s="58"/>
      <c r="E26" s="58"/>
      <c r="F26" s="28">
        <v>0.2</v>
      </c>
      <c r="G26" s="19">
        <f>G25*F26</f>
        <v>199431.27800000002</v>
      </c>
      <c r="H26" s="1"/>
      <c r="I26" s="57" t="s">
        <v>14</v>
      </c>
      <c r="J26" s="58"/>
      <c r="K26" s="58"/>
      <c r="L26" s="58"/>
      <c r="M26" s="58"/>
      <c r="N26" s="58"/>
      <c r="O26" s="58"/>
      <c r="P26" s="28">
        <v>0.2</v>
      </c>
      <c r="Q26" s="19">
        <f>Q25*P26</f>
        <v>0</v>
      </c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thickBot="1" x14ac:dyDescent="0.3">
      <c r="A27" s="6"/>
      <c r="B27" s="49" t="s">
        <v>6</v>
      </c>
      <c r="C27" s="50"/>
      <c r="D27" s="50"/>
      <c r="E27" s="50"/>
      <c r="F27" s="51"/>
      <c r="G27" s="20">
        <f>G25+G26</f>
        <v>1196587.6680000001</v>
      </c>
      <c r="H27" s="1"/>
      <c r="I27" s="49" t="s">
        <v>6</v>
      </c>
      <c r="J27" s="50"/>
      <c r="K27" s="50"/>
      <c r="L27" s="50"/>
      <c r="M27" s="50"/>
      <c r="N27" s="50"/>
      <c r="O27" s="50"/>
      <c r="P27" s="51"/>
      <c r="Q27" s="20">
        <f>Q25+Q26</f>
        <v>0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33.75" customHeight="1" x14ac:dyDescent="0.25">
      <c r="B28" s="64"/>
      <c r="C28" s="64"/>
      <c r="D28" s="64"/>
      <c r="E28" s="64"/>
      <c r="F28" s="64"/>
      <c r="G28" s="64"/>
      <c r="H28" s="1"/>
      <c r="I28" s="1"/>
      <c r="J28" s="1"/>
      <c r="K28" s="1"/>
      <c r="L28" s="1"/>
      <c r="M28" s="2"/>
      <c r="N28" s="2"/>
      <c r="O28" s="2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1.5" customHeight="1" x14ac:dyDescent="0.25">
      <c r="B29" s="63"/>
      <c r="C29" s="63"/>
      <c r="D29" s="63"/>
      <c r="E29" s="63"/>
      <c r="F29" s="63"/>
      <c r="G29" s="63"/>
      <c r="H29" s="3"/>
      <c r="I29" s="3"/>
      <c r="J29" s="65" t="s">
        <v>15</v>
      </c>
      <c r="K29" s="66"/>
      <c r="L29" s="3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1"/>
    </row>
    <row r="30" spans="1:27" ht="19.5" x14ac:dyDescent="0.25">
      <c r="J30" s="62"/>
      <c r="K30" s="62"/>
      <c r="L30" s="29"/>
      <c r="AA30" s="1"/>
    </row>
    <row r="31" spans="1:27" ht="16.5" x14ac:dyDescent="0.25">
      <c r="J31" s="61"/>
      <c r="K31" s="61"/>
      <c r="L31" s="30"/>
    </row>
    <row r="32" spans="1:27" ht="19.5" x14ac:dyDescent="0.25">
      <c r="J32" s="62"/>
      <c r="K32" s="62"/>
      <c r="L32" s="29"/>
    </row>
  </sheetData>
  <sheetProtection formatCells="0" formatColumns="0" formatRows="0" insertRows="0" deleteRows="0"/>
  <mergeCells count="19">
    <mergeCell ref="J31:K31"/>
    <mergeCell ref="J32:K32"/>
    <mergeCell ref="J30:K30"/>
    <mergeCell ref="B29:G29"/>
    <mergeCell ref="I7:Q7"/>
    <mergeCell ref="I25:P25"/>
    <mergeCell ref="B28:G28"/>
    <mergeCell ref="J29:K29"/>
    <mergeCell ref="B1:Q1"/>
    <mergeCell ref="B3:E3"/>
    <mergeCell ref="B25:F25"/>
    <mergeCell ref="B27:F27"/>
    <mergeCell ref="B4:G4"/>
    <mergeCell ref="B7:G7"/>
    <mergeCell ref="I27:P27"/>
    <mergeCell ref="B26:E26"/>
    <mergeCell ref="I26:O26"/>
    <mergeCell ref="I4:L4"/>
    <mergeCell ref="I3:Q3"/>
  </mergeCells>
  <pageMargins left="0.25" right="0.25" top="0.75" bottom="0.75" header="0.3" footer="0.3"/>
  <pageSetup paperSize="9" scale="34" orientation="landscape" r:id="rId1"/>
  <ignoredErrors>
    <ignoredError sqref="M24 M19:M20 M9:M12 M17 M14:M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Структура НМЦ и форма КП</vt:lpstr>
      <vt:lpstr>'Структура НМЦ и форма КП'!Область_печати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Егорова С.А.</cp:lastModifiedBy>
  <cp:lastPrinted>2019-06-11T04:41:34Z</cp:lastPrinted>
  <dcterms:created xsi:type="dcterms:W3CDTF">2018-05-22T01:14:50Z</dcterms:created>
  <dcterms:modified xsi:type="dcterms:W3CDTF">2020-07-29T07:30:16Z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-675164142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rea@ch-sk.ru</vt:lpwstr>
  </property>
  <property fmtid="{D5CDD505-2E9C-101B-9397-08002B2CF9AE}" pid="6" name="_AuthorEmailDisplayName">
    <vt:lpwstr>Романюк Евгений Алексеевич</vt:lpwstr>
  </property>
  <property fmtid="{D5CDD505-2E9C-101B-9397-08002B2CF9AE}" pid="7" name="_ReviewingToolsShownOnce">
    <vt:lpwstr/>
  </property>
</Properties>
</file>