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170" windowHeight="11520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КП'!$A$1:$Q$25</definedName>
    <definedName name="СпособЗакупки">[1]ПП925!$B$7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/>
  <c r="Q18"/>
  <c r="P19"/>
  <c r="P18"/>
  <c r="N19"/>
  <c r="N18"/>
  <c r="M19"/>
  <c r="M18"/>
  <c r="I18"/>
  <c r="I19"/>
  <c r="I20"/>
  <c r="G19"/>
  <c r="G18"/>
  <c r="M9" l="1"/>
  <c r="N9"/>
  <c r="P9"/>
  <c r="Q9"/>
  <c r="M10"/>
  <c r="N10"/>
  <c r="P10"/>
  <c r="Q10"/>
  <c r="M11"/>
  <c r="N11"/>
  <c r="P11"/>
  <c r="Q11"/>
  <c r="M12"/>
  <c r="N12"/>
  <c r="P12"/>
  <c r="Q12"/>
  <c r="M13"/>
  <c r="N13"/>
  <c r="P13"/>
  <c r="Q13"/>
  <c r="M14"/>
  <c r="N14"/>
  <c r="P14"/>
  <c r="Q14"/>
  <c r="M15"/>
  <c r="N15"/>
  <c r="P15"/>
  <c r="Q15"/>
  <c r="M16"/>
  <c r="N16"/>
  <c r="P16"/>
  <c r="Q16"/>
  <c r="M17"/>
  <c r="N17"/>
  <c r="P17"/>
  <c r="Q17"/>
  <c r="M20"/>
  <c r="N20"/>
  <c r="P20"/>
  <c r="Q20"/>
  <c r="I10" l="1"/>
  <c r="I11"/>
  <c r="I12"/>
  <c r="I13"/>
  <c r="I14"/>
  <c r="I15"/>
  <c r="I16"/>
  <c r="I17"/>
  <c r="I9"/>
  <c r="G10"/>
  <c r="G11"/>
  <c r="G12"/>
  <c r="G13"/>
  <c r="G14"/>
  <c r="G15"/>
  <c r="G16"/>
  <c r="G17"/>
  <c r="G20"/>
  <c r="G9"/>
  <c r="Q21" l="1"/>
  <c r="G21"/>
  <c r="G22" l="1"/>
  <c r="G23" s="1"/>
  <c r="Q22"/>
  <c r="Q23" s="1"/>
</calcChain>
</file>

<file path=xl/sharedStrings.xml><?xml version="1.0" encoding="utf-8"?>
<sst xmlns="http://schemas.openxmlformats.org/spreadsheetml/2006/main" count="66" uniqueCount="36">
  <si>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</si>
  <si>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</si>
  <si>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</si>
  <si>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</si>
  <si>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</si>
  <si>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</si>
  <si>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</si>
  <si>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</si>
  <si>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</si>
  <si>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</si>
  <si>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</si>
  <si>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</si>
  <si>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шт.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</si>
  <si>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</si>
  <si>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</si>
  <si>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</si>
  <si>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</si>
  <si>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</si>
  <si>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</si>
  <si>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</si>
  <si>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</si>
  <si>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</si>
  <si>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</si>
  <si>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</si>
  <si>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Автошина зимняя 285/60 R18</t>
  </si>
  <si>
    <t>Автошина  зимняя 215/60 R16</t>
  </si>
  <si>
    <t>Автошина  зимняя 215/65 R17</t>
  </si>
  <si>
    <t>Автошина  летняя 175/70 R14</t>
  </si>
  <si>
    <t>Автошина  зимняя 175/70 R14</t>
  </si>
  <si>
    <t>Автошина зимняя 195/75R16C</t>
  </si>
  <si>
    <t>Автошина летняя 195/75R16C</t>
  </si>
  <si>
    <t>Автошина  летняя 185/65R15</t>
  </si>
  <si>
    <t>Автошина зимняя 225/75 R16</t>
  </si>
  <si>
    <t>Диск литой (R16)</t>
  </si>
  <si>
    <t>Диск литой (R17)</t>
  </si>
  <si>
    <t>Диск штампованный (R16)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</si>
</sst>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333333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20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4" fontId="8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9" fontId="8" fillId="2" borderId="10" xfId="0" applyNumberFormat="1" applyFont="1" applyFill="1" applyBorder="1" applyAlignment="1" applyProtection="1">
      <alignment horizontal="left" vertical="top" wrapText="1"/>
      <protection locked="0"/>
    </xf>
    <xf numFmtId="4" fontId="1" fillId="4" borderId="18" xfId="0" applyNumberFormat="1" applyFont="1" applyFill="1" applyBorder="1" applyAlignment="1">
      <alignment horizontal="center" vertical="center" wrapText="1"/>
    </xf>
    <xf numFmtId="4" fontId="2" fillId="4" borderId="27" xfId="0" applyNumberFormat="1" applyFont="1" applyFill="1" applyBorder="1" applyAlignment="1">
      <alignment horizontal="center" vertical="top" wrapText="1"/>
    </xf>
    <xf numFmtId="4" fontId="2" fillId="4" borderId="25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2" fillId="5" borderId="11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8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8" fillId="2" borderId="29" xfId="0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" fontId="8" fillId="2" borderId="29" xfId="0" applyNumberFormat="1" applyFont="1" applyFill="1" applyBorder="1" applyAlignment="1" applyProtection="1">
      <alignment horizontal="center" vertical="top" wrapText="1"/>
      <protection locked="0"/>
    </xf>
    <xf numFmtId="0" fontId="16" fillId="0" borderId="30" xfId="0" applyFont="1" applyFill="1" applyBorder="1" applyAlignment="1">
      <alignment horizontal="left" vertical="center" wrapText="1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31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4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31" xfId="0" applyNumberFormat="1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 wrapText="1"/>
    </xf>
    <xf numFmtId="2" fontId="4" fillId="0" borderId="31" xfId="0" applyNumberFormat="1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2" fontId="4" fillId="0" borderId="31" xfId="0" applyNumberFormat="1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left" vertical="center" wrapText="1"/>
    </xf>
    <xf numFmtId="4" fontId="18" fillId="4" borderId="18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4" fontId="9" fillId="4" borderId="13" xfId="0" applyNumberFormat="1" applyFont="1" applyFill="1" applyBorder="1" applyAlignment="1" applyProtection="1">
      <alignment horizontal="right" vertical="center" wrapText="1"/>
    </xf>
    <xf numFmtId="4" fontId="9" fillId="4" borderId="14" xfId="0" applyNumberFormat="1" applyFont="1" applyFill="1" applyBorder="1" applyAlignment="1" applyProtection="1">
      <alignment horizontal="right" vertical="center" wrapText="1"/>
    </xf>
    <xf numFmtId="4" fontId="8" fillId="4" borderId="23" xfId="0" applyNumberFormat="1" applyFont="1" applyFill="1" applyBorder="1" applyAlignment="1" applyProtection="1">
      <alignment horizontal="right" vertical="top" wrapText="1"/>
    </xf>
    <xf numFmtId="4" fontId="8" fillId="4" borderId="24" xfId="0" applyNumberFormat="1" applyFont="1" applyFill="1" applyBorder="1" applyAlignment="1" applyProtection="1">
      <alignment horizontal="right" vertical="top" wrapText="1"/>
    </xf>
    <xf numFmtId="4" fontId="8" fillId="4" borderId="17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26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8"/>
  <sheetViews>
    <sheetView tabSelected="1" zoomScaleNormal="100" workbookViewId="0">
      <selection activeCell="B25" sqref="B25:G25"/>
    </sheetView>
  </sheetViews>
  <sheetFormatPr defaultRowHeight="15"/>
  <cols>
    <col min="1" max="1" width="4.5703125" customWidth="1"/>
    <col min="2" max="2" width="7.42578125" customWidth="1"/>
    <col min="3" max="3" width="26.5703125" customWidth="1"/>
    <col min="4" max="4" width="7.140625" customWidth="1"/>
    <col min="5" max="6" width="17.140625" customWidth="1"/>
    <col min="7" max="7" width="22.85546875" customWidth="1"/>
    <col min="10" max="10" width="26.5703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>
      <c r="B1" s="46" t="s">
        <v>18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47" t="s">
        <v>10</v>
      </c>
      <c r="C3" s="48"/>
      <c r="D3" s="48"/>
      <c r="E3" s="49"/>
      <c r="F3" s="45">
        <v>661677.97</v>
      </c>
      <c r="G3" s="24" t="s">
        <v>2</v>
      </c>
      <c r="H3" s="1"/>
      <c r="I3" s="47" t="s">
        <v>23</v>
      </c>
      <c r="J3" s="48"/>
      <c r="K3" s="48"/>
      <c r="L3" s="48"/>
      <c r="M3" s="48"/>
      <c r="N3" s="48"/>
      <c r="O3" s="48"/>
      <c r="P3" s="48"/>
      <c r="Q3" s="64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56"/>
      <c r="C4" s="56"/>
      <c r="D4" s="56"/>
      <c r="E4" s="56"/>
      <c r="F4" s="56"/>
      <c r="G4" s="56"/>
      <c r="H4" s="1"/>
      <c r="I4" s="63" t="s">
        <v>19</v>
      </c>
      <c r="J4" s="63"/>
      <c r="K4" s="63"/>
      <c r="L4" s="6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31" t="s">
        <v>20</v>
      </c>
      <c r="J5" s="31"/>
      <c r="K5" s="31"/>
      <c r="L5" s="3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57" t="s">
        <v>11</v>
      </c>
      <c r="C7" s="49"/>
      <c r="D7" s="58"/>
      <c r="E7" s="58"/>
      <c r="F7" s="59"/>
      <c r="G7" s="60"/>
      <c r="H7" s="5"/>
      <c r="I7" s="47" t="s">
        <v>22</v>
      </c>
      <c r="J7" s="48"/>
      <c r="K7" s="48"/>
      <c r="L7" s="48"/>
      <c r="M7" s="48"/>
      <c r="N7" s="48"/>
      <c r="O7" s="48"/>
      <c r="P7" s="48"/>
      <c r="Q7" s="64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21</v>
      </c>
      <c r="L8" s="8" t="s">
        <v>17</v>
      </c>
      <c r="M8" s="8" t="s">
        <v>7</v>
      </c>
      <c r="N8" s="9" t="s">
        <v>8</v>
      </c>
      <c r="O8" s="9" t="s">
        <v>13</v>
      </c>
      <c r="P8" s="9" t="s">
        <v>4</v>
      </c>
      <c r="Q8" s="10" t="s">
        <v>14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6"/>
      <c r="B9" s="11">
        <v>1</v>
      </c>
      <c r="C9" s="33" t="s">
        <v>24</v>
      </c>
      <c r="D9" s="34" t="s">
        <v>12</v>
      </c>
      <c r="E9" s="35">
        <v>9322.0300000000007</v>
      </c>
      <c r="F9" s="36">
        <v>4</v>
      </c>
      <c r="G9" s="23">
        <f>E9*F9</f>
        <v>37288.120000000003</v>
      </c>
      <c r="H9" s="1"/>
      <c r="I9" s="19">
        <f>B9</f>
        <v>1</v>
      </c>
      <c r="J9" s="33" t="s">
        <v>24</v>
      </c>
      <c r="K9" s="14"/>
      <c r="L9" s="14"/>
      <c r="M9" s="20" t="str">
        <f>D9</f>
        <v>шт.</v>
      </c>
      <c r="N9" s="25">
        <f>E9</f>
        <v>9322.0300000000007</v>
      </c>
      <c r="O9" s="12"/>
      <c r="P9" s="20">
        <f>F9</f>
        <v>4</v>
      </c>
      <c r="Q9" s="21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6"/>
      <c r="B10" s="11">
        <v>2</v>
      </c>
      <c r="C10" s="37" t="s">
        <v>25</v>
      </c>
      <c r="D10" s="38" t="s">
        <v>12</v>
      </c>
      <c r="E10" s="39">
        <v>6779.66</v>
      </c>
      <c r="F10" s="40">
        <v>20</v>
      </c>
      <c r="G10" s="23">
        <f t="shared" ref="G10:G20" si="0">E10*F10</f>
        <v>135593.20000000001</v>
      </c>
      <c r="H10" s="1"/>
      <c r="I10" s="19">
        <f t="shared" ref="I10:I20" si="1">B10</f>
        <v>2</v>
      </c>
      <c r="J10" s="37" t="s">
        <v>25</v>
      </c>
      <c r="K10" s="14"/>
      <c r="L10" s="14"/>
      <c r="M10" s="20" t="str">
        <f t="shared" ref="M10:M20" si="2">D10</f>
        <v>шт.</v>
      </c>
      <c r="N10" s="25">
        <f t="shared" ref="N10:N20" si="3">E10</f>
        <v>6779.66</v>
      </c>
      <c r="O10" s="12"/>
      <c r="P10" s="20">
        <f t="shared" ref="P10:P20" si="4">F10</f>
        <v>20</v>
      </c>
      <c r="Q10" s="21">
        <f t="shared" ref="Q10:Q20" si="5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6"/>
      <c r="B11" s="11">
        <v>3</v>
      </c>
      <c r="C11" s="37" t="s">
        <v>26</v>
      </c>
      <c r="D11" s="38" t="s">
        <v>12</v>
      </c>
      <c r="E11" s="39">
        <v>5932.2</v>
      </c>
      <c r="F11" s="36">
        <v>5</v>
      </c>
      <c r="G11" s="23">
        <f t="shared" si="0"/>
        <v>29661</v>
      </c>
      <c r="H11" s="1"/>
      <c r="I11" s="19">
        <f t="shared" si="1"/>
        <v>3</v>
      </c>
      <c r="J11" s="37" t="s">
        <v>26</v>
      </c>
      <c r="K11" s="14"/>
      <c r="L11" s="14"/>
      <c r="M11" s="20" t="str">
        <f t="shared" si="2"/>
        <v>шт.</v>
      </c>
      <c r="N11" s="25">
        <f t="shared" si="3"/>
        <v>5932.2</v>
      </c>
      <c r="O11" s="12"/>
      <c r="P11" s="20">
        <f t="shared" si="4"/>
        <v>5</v>
      </c>
      <c r="Q11" s="21">
        <f t="shared" si="5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6"/>
      <c r="B12" s="11">
        <v>4</v>
      </c>
      <c r="C12" s="37" t="s">
        <v>27</v>
      </c>
      <c r="D12" s="38" t="s">
        <v>12</v>
      </c>
      <c r="E12" s="35">
        <v>2966.1</v>
      </c>
      <c r="F12" s="36">
        <v>4</v>
      </c>
      <c r="G12" s="23">
        <f t="shared" si="0"/>
        <v>11864.4</v>
      </c>
      <c r="H12" s="1"/>
      <c r="I12" s="19">
        <f t="shared" si="1"/>
        <v>4</v>
      </c>
      <c r="J12" s="37" t="s">
        <v>27</v>
      </c>
      <c r="K12" s="14"/>
      <c r="L12" s="14"/>
      <c r="M12" s="20" t="str">
        <f t="shared" si="2"/>
        <v>шт.</v>
      </c>
      <c r="N12" s="25">
        <f t="shared" si="3"/>
        <v>2966.1</v>
      </c>
      <c r="O12" s="12"/>
      <c r="P12" s="20">
        <f t="shared" si="4"/>
        <v>4</v>
      </c>
      <c r="Q12" s="21">
        <f t="shared" si="5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6"/>
      <c r="B13" s="11">
        <v>5</v>
      </c>
      <c r="C13" s="37" t="s">
        <v>28</v>
      </c>
      <c r="D13" s="38" t="s">
        <v>12</v>
      </c>
      <c r="E13" s="39">
        <v>2711.86</v>
      </c>
      <c r="F13" s="40">
        <v>4</v>
      </c>
      <c r="G13" s="23">
        <f t="shared" si="0"/>
        <v>10847.44</v>
      </c>
      <c r="H13" s="1"/>
      <c r="I13" s="19">
        <f t="shared" si="1"/>
        <v>5</v>
      </c>
      <c r="J13" s="37" t="s">
        <v>28</v>
      </c>
      <c r="K13" s="14"/>
      <c r="L13" s="14"/>
      <c r="M13" s="20" t="str">
        <f t="shared" si="2"/>
        <v>шт.</v>
      </c>
      <c r="N13" s="25">
        <f t="shared" si="3"/>
        <v>2711.86</v>
      </c>
      <c r="O13" s="12"/>
      <c r="P13" s="20">
        <f t="shared" si="4"/>
        <v>4</v>
      </c>
      <c r="Q13" s="21">
        <f t="shared" si="5"/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6"/>
      <c r="B14" s="11">
        <v>6</v>
      </c>
      <c r="C14" s="37" t="s">
        <v>29</v>
      </c>
      <c r="D14" s="38" t="s">
        <v>12</v>
      </c>
      <c r="E14" s="35">
        <v>6779.67</v>
      </c>
      <c r="F14" s="40">
        <v>6</v>
      </c>
      <c r="G14" s="23">
        <f t="shared" si="0"/>
        <v>40678.020000000004</v>
      </c>
      <c r="H14" s="1"/>
      <c r="I14" s="19">
        <f t="shared" si="1"/>
        <v>6</v>
      </c>
      <c r="J14" s="37" t="s">
        <v>29</v>
      </c>
      <c r="K14" s="14"/>
      <c r="L14" s="14"/>
      <c r="M14" s="20" t="str">
        <f t="shared" si="2"/>
        <v>шт.</v>
      </c>
      <c r="N14" s="25">
        <f t="shared" si="3"/>
        <v>6779.67</v>
      </c>
      <c r="O14" s="12"/>
      <c r="P14" s="20">
        <f t="shared" si="4"/>
        <v>6</v>
      </c>
      <c r="Q14" s="21">
        <f t="shared" si="5"/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6"/>
      <c r="B15" s="11">
        <v>7</v>
      </c>
      <c r="C15" s="37" t="s">
        <v>30</v>
      </c>
      <c r="D15" s="38" t="s">
        <v>12</v>
      </c>
      <c r="E15" s="41">
        <v>6000</v>
      </c>
      <c r="F15" s="40">
        <v>6</v>
      </c>
      <c r="G15" s="23">
        <f t="shared" si="0"/>
        <v>36000</v>
      </c>
      <c r="H15" s="1"/>
      <c r="I15" s="19">
        <f t="shared" si="1"/>
        <v>7</v>
      </c>
      <c r="J15" s="37" t="s">
        <v>30</v>
      </c>
      <c r="K15" s="14"/>
      <c r="L15" s="14"/>
      <c r="M15" s="20" t="str">
        <f t="shared" si="2"/>
        <v>шт.</v>
      </c>
      <c r="N15" s="25">
        <f t="shared" si="3"/>
        <v>6000</v>
      </c>
      <c r="O15" s="12"/>
      <c r="P15" s="20">
        <f t="shared" si="4"/>
        <v>6</v>
      </c>
      <c r="Q15" s="21">
        <f t="shared" si="5"/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6"/>
      <c r="B16" s="11">
        <v>8</v>
      </c>
      <c r="C16" s="42" t="s">
        <v>31</v>
      </c>
      <c r="D16" s="38" t="s">
        <v>12</v>
      </c>
      <c r="E16" s="41">
        <v>3389.83</v>
      </c>
      <c r="F16" s="36">
        <v>8</v>
      </c>
      <c r="G16" s="23">
        <f t="shared" si="0"/>
        <v>27118.639999999999</v>
      </c>
      <c r="H16" s="1"/>
      <c r="I16" s="19">
        <f t="shared" si="1"/>
        <v>8</v>
      </c>
      <c r="J16" s="42" t="s">
        <v>31</v>
      </c>
      <c r="K16" s="14"/>
      <c r="L16" s="14"/>
      <c r="M16" s="20" t="str">
        <f t="shared" si="2"/>
        <v>шт.</v>
      </c>
      <c r="N16" s="25">
        <f t="shared" si="3"/>
        <v>3389.83</v>
      </c>
      <c r="O16" s="12"/>
      <c r="P16" s="20">
        <f t="shared" si="4"/>
        <v>8</v>
      </c>
      <c r="Q16" s="21">
        <f t="shared" si="5"/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6"/>
      <c r="B17" s="11">
        <v>9</v>
      </c>
      <c r="C17" s="42" t="s">
        <v>32</v>
      </c>
      <c r="D17" s="38" t="s">
        <v>12</v>
      </c>
      <c r="E17" s="43">
        <v>6779.66</v>
      </c>
      <c r="F17" s="36">
        <v>20</v>
      </c>
      <c r="G17" s="23">
        <f t="shared" si="0"/>
        <v>135593.20000000001</v>
      </c>
      <c r="H17" s="1"/>
      <c r="I17" s="19">
        <f t="shared" si="1"/>
        <v>9</v>
      </c>
      <c r="J17" s="42" t="s">
        <v>32</v>
      </c>
      <c r="K17" s="14"/>
      <c r="L17" s="14"/>
      <c r="M17" s="20" t="str">
        <f t="shared" si="2"/>
        <v>шт.</v>
      </c>
      <c r="N17" s="25">
        <f t="shared" si="3"/>
        <v>6779.66</v>
      </c>
      <c r="O17" s="12"/>
      <c r="P17" s="20">
        <f t="shared" si="4"/>
        <v>20</v>
      </c>
      <c r="Q17" s="21">
        <f t="shared" si="5"/>
        <v>0</v>
      </c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6"/>
      <c r="B18" s="11">
        <v>10</v>
      </c>
      <c r="C18" s="44" t="s">
        <v>33</v>
      </c>
      <c r="D18" s="34" t="s">
        <v>12</v>
      </c>
      <c r="E18" s="43">
        <v>4237.29</v>
      </c>
      <c r="F18" s="36">
        <v>20</v>
      </c>
      <c r="G18" s="23">
        <f t="shared" si="0"/>
        <v>84745.8</v>
      </c>
      <c r="H18" s="1"/>
      <c r="I18" s="19">
        <f t="shared" si="1"/>
        <v>10</v>
      </c>
      <c r="J18" s="44" t="s">
        <v>33</v>
      </c>
      <c r="K18" s="29"/>
      <c r="L18" s="29"/>
      <c r="M18" s="20" t="str">
        <f t="shared" si="2"/>
        <v>шт.</v>
      </c>
      <c r="N18" s="25">
        <f t="shared" si="3"/>
        <v>4237.29</v>
      </c>
      <c r="O18" s="32"/>
      <c r="P18" s="20">
        <f t="shared" si="4"/>
        <v>20</v>
      </c>
      <c r="Q18" s="21">
        <f t="shared" si="5"/>
        <v>0</v>
      </c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6"/>
      <c r="B19" s="11">
        <v>11</v>
      </c>
      <c r="C19" s="44" t="s">
        <v>34</v>
      </c>
      <c r="D19" s="34" t="s">
        <v>12</v>
      </c>
      <c r="E19" s="41">
        <v>5508.47</v>
      </c>
      <c r="F19" s="36">
        <v>5</v>
      </c>
      <c r="G19" s="23">
        <f t="shared" si="0"/>
        <v>27542.350000000002</v>
      </c>
      <c r="H19" s="1"/>
      <c r="I19" s="19">
        <f t="shared" si="1"/>
        <v>11</v>
      </c>
      <c r="J19" s="44" t="s">
        <v>34</v>
      </c>
      <c r="K19" s="29"/>
      <c r="L19" s="29"/>
      <c r="M19" s="20" t="str">
        <f t="shared" si="2"/>
        <v>шт.</v>
      </c>
      <c r="N19" s="25">
        <f t="shared" si="3"/>
        <v>5508.47</v>
      </c>
      <c r="O19" s="32"/>
      <c r="P19" s="20">
        <f t="shared" si="4"/>
        <v>5</v>
      </c>
      <c r="Q19" s="21">
        <f t="shared" si="5"/>
        <v>0</v>
      </c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thickBot="1">
      <c r="A20" s="6"/>
      <c r="B20" s="11">
        <v>12</v>
      </c>
      <c r="C20" s="44" t="s">
        <v>35</v>
      </c>
      <c r="D20" s="34" t="s">
        <v>12</v>
      </c>
      <c r="E20" s="43">
        <v>4237.29</v>
      </c>
      <c r="F20" s="36">
        <v>20</v>
      </c>
      <c r="G20" s="23">
        <f t="shared" si="0"/>
        <v>84745.8</v>
      </c>
      <c r="H20" s="1"/>
      <c r="I20" s="19">
        <f t="shared" si="1"/>
        <v>12</v>
      </c>
      <c r="J20" s="44" t="s">
        <v>35</v>
      </c>
      <c r="K20" s="15"/>
      <c r="L20" s="29"/>
      <c r="M20" s="20" t="str">
        <f t="shared" si="2"/>
        <v>шт.</v>
      </c>
      <c r="N20" s="25">
        <f t="shared" si="3"/>
        <v>4237.29</v>
      </c>
      <c r="O20" s="13"/>
      <c r="P20" s="20">
        <f t="shared" si="4"/>
        <v>20</v>
      </c>
      <c r="Q20" s="22">
        <f t="shared" si="5"/>
        <v>0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1" customHeight="1" thickBot="1">
      <c r="A21" s="6"/>
      <c r="B21" s="50" t="s">
        <v>5</v>
      </c>
      <c r="C21" s="51"/>
      <c r="D21" s="51"/>
      <c r="E21" s="51"/>
      <c r="F21" s="52"/>
      <c r="G21" s="16">
        <f>SUM(G9:G20)</f>
        <v>661677.97000000009</v>
      </c>
      <c r="H21" s="1"/>
      <c r="I21" s="50" t="s">
        <v>5</v>
      </c>
      <c r="J21" s="51"/>
      <c r="K21" s="51"/>
      <c r="L21" s="51"/>
      <c r="M21" s="51"/>
      <c r="N21" s="51"/>
      <c r="O21" s="51"/>
      <c r="P21" s="52"/>
      <c r="Q21" s="16">
        <f>SUM(Q9:Q20)</f>
        <v>0</v>
      </c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" customHeight="1">
      <c r="A22" s="6"/>
      <c r="B22" s="61" t="s">
        <v>15</v>
      </c>
      <c r="C22" s="62"/>
      <c r="D22" s="62"/>
      <c r="E22" s="62"/>
      <c r="F22" s="26">
        <v>0.2</v>
      </c>
      <c r="G22" s="17">
        <f>G21*F22</f>
        <v>132335.59400000001</v>
      </c>
      <c r="H22" s="1"/>
      <c r="I22" s="61" t="s">
        <v>15</v>
      </c>
      <c r="J22" s="62"/>
      <c r="K22" s="62"/>
      <c r="L22" s="62"/>
      <c r="M22" s="62"/>
      <c r="N22" s="62"/>
      <c r="O22" s="62"/>
      <c r="P22" s="26">
        <v>0.2</v>
      </c>
      <c r="Q22" s="17">
        <f>Q21*P22</f>
        <v>0</v>
      </c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thickBot="1">
      <c r="A23" s="6"/>
      <c r="B23" s="53" t="s">
        <v>6</v>
      </c>
      <c r="C23" s="54"/>
      <c r="D23" s="54"/>
      <c r="E23" s="54"/>
      <c r="F23" s="55"/>
      <c r="G23" s="18">
        <f>G21+G22</f>
        <v>794013.56400000013</v>
      </c>
      <c r="H23" s="1"/>
      <c r="I23" s="53" t="s">
        <v>6</v>
      </c>
      <c r="J23" s="54"/>
      <c r="K23" s="54"/>
      <c r="L23" s="54"/>
      <c r="M23" s="54"/>
      <c r="N23" s="54"/>
      <c r="O23" s="54"/>
      <c r="P23" s="55"/>
      <c r="Q23" s="18">
        <f>Q21+Q22</f>
        <v>0</v>
      </c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33.75" customHeight="1">
      <c r="B24" s="67"/>
      <c r="C24" s="67"/>
      <c r="D24" s="67"/>
      <c r="E24" s="67"/>
      <c r="F24" s="67"/>
      <c r="G24" s="67"/>
      <c r="H24" s="1"/>
      <c r="I24" s="1"/>
      <c r="J24" s="1"/>
      <c r="K24" s="1"/>
      <c r="L24" s="1"/>
      <c r="M24" s="2"/>
      <c r="N24" s="2"/>
      <c r="O24" s="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1.5" customHeight="1">
      <c r="B25" s="67"/>
      <c r="C25" s="67"/>
      <c r="D25" s="67"/>
      <c r="E25" s="67"/>
      <c r="F25" s="67"/>
      <c r="G25" s="67"/>
      <c r="H25" s="3"/>
      <c r="I25" s="3"/>
      <c r="J25" s="68" t="s">
        <v>16</v>
      </c>
      <c r="K25" s="69"/>
      <c r="L25" s="30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1"/>
    </row>
    <row r="26" spans="1:27" ht="19.5">
      <c r="J26" s="66"/>
      <c r="K26" s="66"/>
      <c r="L26" s="27"/>
      <c r="AA26" s="1"/>
    </row>
    <row r="27" spans="1:27" ht="16.5">
      <c r="J27" s="65"/>
      <c r="K27" s="65"/>
      <c r="L27" s="28"/>
    </row>
    <row r="28" spans="1:27" ht="19.5">
      <c r="J28" s="66"/>
      <c r="K28" s="66"/>
      <c r="L28" s="27"/>
    </row>
  </sheetData>
  <sheetProtection formatCells="0" formatColumns="0" formatRows="0" insertRows="0" deleteRows="0"/>
  <mergeCells count="19">
    <mergeCell ref="J27:K27"/>
    <mergeCell ref="J28:K28"/>
    <mergeCell ref="J26:K26"/>
    <mergeCell ref="B25:G25"/>
    <mergeCell ref="I7:Q7"/>
    <mergeCell ref="I21:P21"/>
    <mergeCell ref="B24:G24"/>
    <mergeCell ref="J25:K25"/>
    <mergeCell ref="B1:Q1"/>
    <mergeCell ref="B3:E3"/>
    <mergeCell ref="B21:F21"/>
    <mergeCell ref="B23:F23"/>
    <mergeCell ref="B4:G4"/>
    <mergeCell ref="B7:G7"/>
    <mergeCell ref="I23:P23"/>
    <mergeCell ref="B22:E22"/>
    <mergeCell ref="I22:O22"/>
    <mergeCell ref="I4:L4"/>
    <mergeCell ref="I3:Q3"/>
  </mergeCells>
  <pageMargins left="0.25" right="0.25" top="0.75" bottom="0.75" header="0.3" footer="0.3"/>
  <pageSetup paperSize="9" scale="57" orientation="landscape" r:id="rId1"/>
  <ignoredErrors>
    <ignoredError sqref="M20 M9:M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2019-03-06T10:54:59Z</cp:lastPrinted>
  <dcterms:created xsi:type="dcterms:W3CDTF">2018-05-22T01:14:50Z</dcterms:created>
  <dcterms:modified xsi:type="dcterms:W3CDTF">2019-03-07T07:42:34Z</dcterms:modified>
</cp:coreProperties>
</file>