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ЗП для МСП СОПРОВОЖДЕНИЕ ПО ЮР и ФИЗ ЛИЦ Лот 3 ОСН ПРОД 2020\"/>
    </mc:Choice>
  </mc:AlternateContent>
  <bookViews>
    <workbookView xWindow="0" yWindow="0" windowWidth="24000" windowHeight="90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КП'!$A$1:$Q$17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s="1"/>
  <c r="E11" i="1"/>
  <c r="G11" i="1" s="1"/>
  <c r="E12" i="1"/>
  <c r="G12" i="1" s="1"/>
  <c r="E9" i="1"/>
  <c r="G9" i="1" s="1"/>
  <c r="P12" i="1" l="1"/>
  <c r="Q12" i="1" s="1"/>
  <c r="P11" i="1"/>
  <c r="Q11" i="1" s="1"/>
  <c r="P10" i="1"/>
  <c r="Q10" i="1" s="1"/>
  <c r="N10" i="1"/>
  <c r="N11" i="1"/>
  <c r="N12" i="1"/>
  <c r="N9" i="1"/>
  <c r="M10" i="1"/>
  <c r="M11" i="1"/>
  <c r="M12" i="1"/>
  <c r="Q13" i="1" l="1"/>
  <c r="G13" i="1"/>
  <c r="P9" i="1"/>
  <c r="Q9" i="1" s="1"/>
  <c r="M9" i="1"/>
  <c r="F3" i="1" l="1"/>
  <c r="G14" i="1" l="1"/>
  <c r="G15" i="1" s="1"/>
  <c r="Q14" i="1"/>
  <c r="Q15" i="1" s="1"/>
</calcChain>
</file>

<file path=xl/sharedStrings.xml><?xml version="1.0" encoding="utf-8"?>
<sst xmlns="http://schemas.openxmlformats.org/spreadsheetml/2006/main" count="48" uniqueCount="31">
  <si>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</si>
  <si>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</si>
  <si>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</si>
  <si>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</si>
  <si>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</si>
  <si>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</si>
  <si>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</si>
  <si>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</si>
  <si>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</si>
  <si>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</si>
  <si>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</si>
  <si>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</si>
  <si>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</si>
  <si>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</si>
  <si>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</si>
  <si>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</si>
  <si>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</si>
  <si>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</si>
  <si>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</si>
  <si>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</si>
  <si>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</si>
  <si>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</si>
  <si>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</si>
  <si>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чел*час</t>
  </si>
  <si>
    <t xml:space="preserve">обновление Системы в связи с изменением Законодательства РФ, а также обновление рабочей документации в соответствии с обновлениями </t>
  </si>
  <si>
    <t xml:space="preserve">осуществление информационного обмена с внутренними и внешними системами Заказчика </t>
  </si>
  <si>
    <t>1.1.</t>
  </si>
  <si>
    <t>1.2.</t>
  </si>
  <si>
    <t>1.3.</t>
  </si>
  <si>
    <t>Сопровождение Системы</t>
  </si>
  <si>
    <t>Техническая поддержка пользователей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</si>
</sst>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9" fontId="2" fillId="6" borderId="14" xfId="0" applyNumberFormat="1" applyFont="1" applyFill="1" applyBorder="1" applyAlignment="1">
      <alignment horizontal="left" vertical="top" wrapText="1"/>
    </xf>
    <xf numFmtId="4" fontId="6" fillId="4" borderId="4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tabSelected="1" zoomScaleNormal="100" workbookViewId="0">
      <selection activeCell="I17" sqref="I17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3" t="s">
        <v>17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4" t="s">
        <v>10</v>
      </c>
      <c r="C3" s="35"/>
      <c r="D3" s="35"/>
      <c r="E3" s="36"/>
      <c r="F3" s="31">
        <f>G13</f>
        <v>2386344.4000000004</v>
      </c>
      <c r="G3" s="23" t="s">
        <v>2</v>
      </c>
      <c r="H3" s="1"/>
      <c r="I3" s="34" t="s">
        <v>22</v>
      </c>
      <c r="J3" s="35"/>
      <c r="K3" s="35"/>
      <c r="L3" s="35"/>
      <c r="M3" s="35"/>
      <c r="N3" s="35"/>
      <c r="O3" s="35"/>
      <c r="P3" s="35"/>
      <c r="Q3" s="5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3"/>
      <c r="C4" s="43"/>
      <c r="D4" s="43"/>
      <c r="E4" s="43"/>
      <c r="F4" s="43"/>
      <c r="G4" s="43"/>
      <c r="H4" s="1"/>
      <c r="I4" s="50" t="s">
        <v>18</v>
      </c>
      <c r="J4" s="50"/>
      <c r="K4" s="50"/>
      <c r="L4" s="5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9" t="s">
        <v>19</v>
      </c>
      <c r="J5" s="29"/>
      <c r="K5" s="29"/>
      <c r="L5" s="2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4" t="s">
        <v>11</v>
      </c>
      <c r="C7" s="36"/>
      <c r="D7" s="45"/>
      <c r="E7" s="45"/>
      <c r="F7" s="46"/>
      <c r="G7" s="47"/>
      <c r="H7" s="5"/>
      <c r="I7" s="34" t="s">
        <v>21</v>
      </c>
      <c r="J7" s="35"/>
      <c r="K7" s="35"/>
      <c r="L7" s="35"/>
      <c r="M7" s="35"/>
      <c r="N7" s="35"/>
      <c r="O7" s="35"/>
      <c r="P7" s="35"/>
      <c r="Q7" s="5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5.5" x14ac:dyDescent="0.25">
      <c r="A9" s="6"/>
      <c r="B9" s="11">
        <v>1</v>
      </c>
      <c r="C9" s="12" t="s">
        <v>29</v>
      </c>
      <c r="D9" s="13" t="s">
        <v>23</v>
      </c>
      <c r="E9" s="13">
        <f>ROUND(2200*1.03700001176055,2)</f>
        <v>2281.4</v>
      </c>
      <c r="F9" s="14">
        <v>1046</v>
      </c>
      <c r="G9" s="22">
        <f>E9*F9</f>
        <v>2386344.4</v>
      </c>
      <c r="H9" s="1"/>
      <c r="I9" s="19">
        <v>1</v>
      </c>
      <c r="J9" s="30" t="s">
        <v>29</v>
      </c>
      <c r="K9" s="15"/>
      <c r="L9" s="15"/>
      <c r="M9" s="20" t="str">
        <f>D9</f>
        <v>чел*час</v>
      </c>
      <c r="N9" s="24">
        <f>E9</f>
        <v>2281.4</v>
      </c>
      <c r="O9" s="13"/>
      <c r="P9" s="20">
        <f>P10+P11+P12</f>
        <v>1046</v>
      </c>
      <c r="Q9" s="21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89.25" x14ac:dyDescent="0.25">
      <c r="A10" s="6"/>
      <c r="B10" s="11" t="s">
        <v>26</v>
      </c>
      <c r="C10" s="12" t="s">
        <v>24</v>
      </c>
      <c r="D10" s="13" t="s">
        <v>23</v>
      </c>
      <c r="E10" s="13">
        <f>ROUND(2200*1.03700001176055,2)</f>
        <v>2281.4</v>
      </c>
      <c r="F10" s="14">
        <v>175</v>
      </c>
      <c r="G10" s="22">
        <f t="shared" ref="G10:G12" si="0">E10*F10</f>
        <v>399245</v>
      </c>
      <c r="H10" s="1"/>
      <c r="I10" s="19" t="s">
        <v>26</v>
      </c>
      <c r="J10" s="30" t="s">
        <v>24</v>
      </c>
      <c r="K10" s="15"/>
      <c r="L10" s="15"/>
      <c r="M10" s="20" t="str">
        <f t="shared" ref="M10:M12" si="1">D10</f>
        <v>чел*час</v>
      </c>
      <c r="N10" s="24">
        <f t="shared" ref="N10:N12" si="2">E10</f>
        <v>2281.4</v>
      </c>
      <c r="O10" s="13"/>
      <c r="P10" s="20">
        <f>F10</f>
        <v>175</v>
      </c>
      <c r="Q10" s="21">
        <f t="shared" ref="Q10:Q12" si="3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51" x14ac:dyDescent="0.25">
      <c r="A11" s="6"/>
      <c r="B11" s="11" t="s">
        <v>27</v>
      </c>
      <c r="C11" s="12" t="s">
        <v>25</v>
      </c>
      <c r="D11" s="13" t="s">
        <v>23</v>
      </c>
      <c r="E11" s="13">
        <f>ROUND(2200*1.03700001176055,2)</f>
        <v>2281.4</v>
      </c>
      <c r="F11" s="14">
        <v>120</v>
      </c>
      <c r="G11" s="22">
        <f t="shared" si="0"/>
        <v>273768</v>
      </c>
      <c r="H11" s="1"/>
      <c r="I11" s="19" t="s">
        <v>27</v>
      </c>
      <c r="J11" s="30" t="s">
        <v>25</v>
      </c>
      <c r="K11" s="15"/>
      <c r="L11" s="15"/>
      <c r="M11" s="20" t="str">
        <f t="shared" si="1"/>
        <v>чел*час</v>
      </c>
      <c r="N11" s="24">
        <f t="shared" si="2"/>
        <v>2281.4</v>
      </c>
      <c r="O11" s="13"/>
      <c r="P11" s="20">
        <f>F11</f>
        <v>120</v>
      </c>
      <c r="Q11" s="21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thickBot="1" x14ac:dyDescent="0.3">
      <c r="A12" s="6"/>
      <c r="B12" s="11" t="s">
        <v>28</v>
      </c>
      <c r="C12" s="32" t="s">
        <v>30</v>
      </c>
      <c r="D12" s="13" t="s">
        <v>23</v>
      </c>
      <c r="E12" s="13">
        <f>ROUND(2200*1.03700001176055,2)</f>
        <v>2281.4</v>
      </c>
      <c r="F12" s="14">
        <v>751</v>
      </c>
      <c r="G12" s="22">
        <f t="shared" si="0"/>
        <v>1713331.4000000001</v>
      </c>
      <c r="H12" s="1"/>
      <c r="I12" s="19" t="s">
        <v>28</v>
      </c>
      <c r="J12" s="30" t="s">
        <v>30</v>
      </c>
      <c r="K12" s="15"/>
      <c r="L12" s="15"/>
      <c r="M12" s="20" t="str">
        <f t="shared" si="1"/>
        <v>чел*час</v>
      </c>
      <c r="N12" s="24">
        <f t="shared" si="2"/>
        <v>2281.4</v>
      </c>
      <c r="O12" s="13"/>
      <c r="P12" s="20">
        <f>F12</f>
        <v>751</v>
      </c>
      <c r="Q12" s="21">
        <f t="shared" si="3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" customHeight="1" thickBot="1" x14ac:dyDescent="0.3">
      <c r="A13" s="6"/>
      <c r="B13" s="37" t="s">
        <v>5</v>
      </c>
      <c r="C13" s="38"/>
      <c r="D13" s="38"/>
      <c r="E13" s="38"/>
      <c r="F13" s="39"/>
      <c r="G13" s="16">
        <f>SUM(G10:G12)</f>
        <v>2386344.4000000004</v>
      </c>
      <c r="H13" s="1"/>
      <c r="I13" s="37" t="s">
        <v>5</v>
      </c>
      <c r="J13" s="38"/>
      <c r="K13" s="38"/>
      <c r="L13" s="38"/>
      <c r="M13" s="38"/>
      <c r="N13" s="38"/>
      <c r="O13" s="38"/>
      <c r="P13" s="39"/>
      <c r="Q13" s="16">
        <f>SUM(Q10:Q12)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5">
      <c r="A14" s="6"/>
      <c r="B14" s="48" t="s">
        <v>14</v>
      </c>
      <c r="C14" s="49"/>
      <c r="D14" s="49"/>
      <c r="E14" s="49"/>
      <c r="F14" s="25">
        <v>0.2</v>
      </c>
      <c r="G14" s="17">
        <f>G13*F14</f>
        <v>477268.88000000012</v>
      </c>
      <c r="H14" s="1"/>
      <c r="I14" s="48" t="s">
        <v>14</v>
      </c>
      <c r="J14" s="49"/>
      <c r="K14" s="49"/>
      <c r="L14" s="49"/>
      <c r="M14" s="49"/>
      <c r="N14" s="49"/>
      <c r="O14" s="49"/>
      <c r="P14" s="25">
        <v>0.2</v>
      </c>
      <c r="Q14" s="17">
        <f>Q13*P14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thickBot="1" x14ac:dyDescent="0.3">
      <c r="A15" s="6"/>
      <c r="B15" s="40" t="s">
        <v>6</v>
      </c>
      <c r="C15" s="41"/>
      <c r="D15" s="41"/>
      <c r="E15" s="41"/>
      <c r="F15" s="42"/>
      <c r="G15" s="18">
        <f>G13+G14</f>
        <v>2863613.2800000003</v>
      </c>
      <c r="H15" s="1"/>
      <c r="I15" s="40" t="s">
        <v>6</v>
      </c>
      <c r="J15" s="41"/>
      <c r="K15" s="41"/>
      <c r="L15" s="41"/>
      <c r="M15" s="41"/>
      <c r="N15" s="41"/>
      <c r="O15" s="41"/>
      <c r="P15" s="42"/>
      <c r="Q15" s="18">
        <f>Q13+Q14</f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3.75" customHeight="1" x14ac:dyDescent="0.25">
      <c r="B16" s="55"/>
      <c r="C16" s="55"/>
      <c r="D16" s="55"/>
      <c r="E16" s="55"/>
      <c r="F16" s="55"/>
      <c r="G16" s="55"/>
      <c r="H16" s="1"/>
      <c r="I16" s="1"/>
      <c r="J16" s="1"/>
      <c r="K16" s="1"/>
      <c r="L16" s="1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51.5" customHeight="1" x14ac:dyDescent="0.25">
      <c r="B17" s="54"/>
      <c r="C17" s="54"/>
      <c r="D17" s="54"/>
      <c r="E17" s="54"/>
      <c r="F17" s="54"/>
      <c r="G17" s="54"/>
      <c r="H17" s="3"/>
      <c r="I17" s="3"/>
      <c r="J17" s="56" t="s">
        <v>15</v>
      </c>
      <c r="K17" s="57"/>
      <c r="L17" s="2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1"/>
    </row>
    <row r="18" spans="2:27" ht="19.5" x14ac:dyDescent="0.25">
      <c r="J18" s="53"/>
      <c r="K18" s="53"/>
      <c r="L18" s="26"/>
      <c r="AA18" s="1"/>
    </row>
    <row r="19" spans="2:27" ht="16.5" x14ac:dyDescent="0.25">
      <c r="J19" s="52"/>
      <c r="K19" s="52"/>
      <c r="L19" s="27"/>
    </row>
    <row r="20" spans="2:27" ht="19.5" x14ac:dyDescent="0.25">
      <c r="J20" s="53"/>
      <c r="K20" s="53"/>
      <c r="L20" s="26"/>
    </row>
  </sheetData>
  <sheetProtection formatCells="0" formatColumns="0" formatRows="0" insertRows="0" deleteRows="0"/>
  <mergeCells count="19">
    <mergeCell ref="J19:K19"/>
    <mergeCell ref="J20:K20"/>
    <mergeCell ref="J18:K18"/>
    <mergeCell ref="B17:G17"/>
    <mergeCell ref="I7:Q7"/>
    <mergeCell ref="I13:P13"/>
    <mergeCell ref="B16:G16"/>
    <mergeCell ref="J17:K17"/>
    <mergeCell ref="B1:Q1"/>
    <mergeCell ref="B3:E3"/>
    <mergeCell ref="B13:F13"/>
    <mergeCell ref="B15:F15"/>
    <mergeCell ref="B4:G4"/>
    <mergeCell ref="B7:G7"/>
    <mergeCell ref="I15:P15"/>
    <mergeCell ref="B14:E14"/>
    <mergeCell ref="I14:O14"/>
    <mergeCell ref="I4:L4"/>
    <mergeCell ref="I3:Q3"/>
  </mergeCells>
  <pageMargins left="0.25" right="0.25" top="0.75" bottom="0.75" header="0.3" footer="0.3"/>
  <pageSetup paperSize="9" scale="57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2019-03-06T10:54:59Z</cp:lastPrinted>
  <dcterms:created xsi:type="dcterms:W3CDTF">2018-05-22T01:14:50Z</dcterms:created>
  <dcterms:modified xsi:type="dcterms:W3CDTF">2020-05-20T11:38:45Z</dcterms:modified>
</cp:coreProperties>
</file>