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/>
  <c r="P40" s="1"/>
  <c r="M40"/>
  <c r="L40"/>
  <c r="J40"/>
  <c r="I40"/>
  <c r="G40"/>
  <c r="O39"/>
  <c r="P39" s="1"/>
  <c r="M39"/>
  <c r="L39"/>
  <c r="J39"/>
  <c r="I39"/>
  <c r="G39"/>
  <c r="O38"/>
  <c r="P38" s="1"/>
  <c r="M38"/>
  <c r="L38"/>
  <c r="J38"/>
  <c r="I38"/>
  <c r="G38"/>
  <c r="O26"/>
  <c r="P26" s="1"/>
  <c r="M26"/>
  <c r="L26"/>
  <c r="J26"/>
  <c r="I26"/>
  <c r="G26"/>
  <c r="J9"/>
  <c r="J10"/>
  <c r="J11"/>
  <c r="J12"/>
  <c r="J13"/>
  <c r="J14"/>
  <c r="J15"/>
  <c r="J16"/>
  <c r="J17"/>
  <c r="J18"/>
  <c r="J19"/>
  <c r="J20"/>
  <c r="J21"/>
  <c r="J22"/>
  <c r="J23"/>
  <c r="J24"/>
  <c r="J25"/>
  <c r="J27"/>
  <c r="J28"/>
  <c r="J29"/>
  <c r="J30"/>
  <c r="J31"/>
  <c r="J32"/>
  <c r="J33"/>
  <c r="J34"/>
  <c r="J35"/>
  <c r="J36"/>
  <c r="J37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G65"/>
  <c r="G66"/>
  <c r="G67"/>
  <c r="G68"/>
  <c r="G69"/>
  <c r="O65"/>
  <c r="P65" s="1"/>
  <c r="O66"/>
  <c r="P66" s="1"/>
  <c r="O67"/>
  <c r="P67" s="1"/>
  <c r="O68"/>
  <c r="P68" s="1"/>
  <c r="M65"/>
  <c r="M66"/>
  <c r="M67"/>
  <c r="M68"/>
  <c r="L65"/>
  <c r="L66"/>
  <c r="L67"/>
  <c r="L68"/>
  <c r="L6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O64"/>
  <c r="P64" s="1"/>
  <c r="M64"/>
  <c r="L64"/>
  <c r="G64"/>
  <c r="O63"/>
  <c r="P63" s="1"/>
  <c r="M63"/>
  <c r="L63"/>
  <c r="G63"/>
  <c r="O62"/>
  <c r="P62" s="1"/>
  <c r="M62"/>
  <c r="L62"/>
  <c r="G62"/>
  <c r="O61"/>
  <c r="P61" s="1"/>
  <c r="M61"/>
  <c r="L61"/>
  <c r="G61"/>
  <c r="O60"/>
  <c r="P60" s="1"/>
  <c r="M60"/>
  <c r="L60"/>
  <c r="G60"/>
  <c r="O59"/>
  <c r="P59" s="1"/>
  <c r="M59"/>
  <c r="L59"/>
  <c r="G59"/>
  <c r="O58"/>
  <c r="P58" s="1"/>
  <c r="M58"/>
  <c r="L58"/>
  <c r="G58"/>
  <c r="O57"/>
  <c r="P57" s="1"/>
  <c r="M57"/>
  <c r="L57"/>
  <c r="G57"/>
  <c r="O56"/>
  <c r="P56" s="1"/>
  <c r="M56"/>
  <c r="L56"/>
  <c r="G56"/>
  <c r="O55"/>
  <c r="P55" s="1"/>
  <c r="M55"/>
  <c r="L55"/>
  <c r="G55"/>
  <c r="O53"/>
  <c r="P53" s="1"/>
  <c r="M53"/>
  <c r="L53"/>
  <c r="G53"/>
  <c r="O52"/>
  <c r="P52" s="1"/>
  <c r="M52"/>
  <c r="L52"/>
  <c r="G52"/>
  <c r="O51"/>
  <c r="P51" s="1"/>
  <c r="M51"/>
  <c r="L51"/>
  <c r="G51"/>
  <c r="O50"/>
  <c r="P50" s="1"/>
  <c r="M50"/>
  <c r="L50"/>
  <c r="G50"/>
  <c r="O49"/>
  <c r="P49" s="1"/>
  <c r="M49"/>
  <c r="L49"/>
  <c r="G49"/>
  <c r="O48"/>
  <c r="P48" s="1"/>
  <c r="M48"/>
  <c r="L48"/>
  <c r="G48"/>
  <c r="O47"/>
  <c r="P47" s="1"/>
  <c r="M47"/>
  <c r="L47"/>
  <c r="G47"/>
  <c r="O46"/>
  <c r="P46" s="1"/>
  <c r="M46"/>
  <c r="L46"/>
  <c r="G46"/>
  <c r="O45"/>
  <c r="P45" s="1"/>
  <c r="M45"/>
  <c r="L45"/>
  <c r="G45"/>
  <c r="O13"/>
  <c r="P13" s="1"/>
  <c r="M13"/>
  <c r="L13"/>
  <c r="G13"/>
  <c r="O12"/>
  <c r="P12" s="1"/>
  <c r="M12"/>
  <c r="L12"/>
  <c r="G12"/>
  <c r="O11"/>
  <c r="P11" s="1"/>
  <c r="M11"/>
  <c r="L11"/>
  <c r="G11"/>
  <c r="O10"/>
  <c r="P10" s="1"/>
  <c r="M10"/>
  <c r="L10"/>
  <c r="G10"/>
  <c r="O9"/>
  <c r="P9" s="1"/>
  <c r="M9"/>
  <c r="L9"/>
  <c r="I9"/>
  <c r="G9"/>
  <c r="O21"/>
  <c r="P21" s="1"/>
  <c r="M21"/>
  <c r="L21"/>
  <c r="G21"/>
  <c r="O20"/>
  <c r="P20" s="1"/>
  <c r="M20"/>
  <c r="L20"/>
  <c r="G20"/>
  <c r="O19"/>
  <c r="P19" s="1"/>
  <c r="M19"/>
  <c r="L19"/>
  <c r="G19"/>
  <c r="O18"/>
  <c r="P18" s="1"/>
  <c r="M18"/>
  <c r="L18"/>
  <c r="G18"/>
  <c r="O17"/>
  <c r="P17" s="1"/>
  <c r="M17"/>
  <c r="L17"/>
  <c r="G17"/>
  <c r="O16"/>
  <c r="P16" s="1"/>
  <c r="M16"/>
  <c r="L16"/>
  <c r="G16"/>
  <c r="O15"/>
  <c r="P15" s="1"/>
  <c r="M15"/>
  <c r="L15"/>
  <c r="G15"/>
  <c r="O14"/>
  <c r="P14" s="1"/>
  <c r="M14"/>
  <c r="L14"/>
  <c r="G14"/>
  <c r="O29"/>
  <c r="P29" s="1"/>
  <c r="M29"/>
  <c r="L29"/>
  <c r="G29"/>
  <c r="O28"/>
  <c r="P28" s="1"/>
  <c r="M28"/>
  <c r="L28"/>
  <c r="G28"/>
  <c r="O27"/>
  <c r="P27" s="1"/>
  <c r="M27"/>
  <c r="L27"/>
  <c r="G27"/>
  <c r="O25"/>
  <c r="P25" s="1"/>
  <c r="M25"/>
  <c r="L25"/>
  <c r="G25"/>
  <c r="O24"/>
  <c r="P24" s="1"/>
  <c r="M24"/>
  <c r="L24"/>
  <c r="G24"/>
  <c r="O23"/>
  <c r="P23" s="1"/>
  <c r="M23"/>
  <c r="L23"/>
  <c r="G23"/>
  <c r="O22"/>
  <c r="P22" s="1"/>
  <c r="M22"/>
  <c r="L22"/>
  <c r="G22"/>
  <c r="O36"/>
  <c r="P36" s="1"/>
  <c r="M36"/>
  <c r="L36"/>
  <c r="G36"/>
  <c r="O35"/>
  <c r="P35" s="1"/>
  <c r="M35"/>
  <c r="L35"/>
  <c r="G35"/>
  <c r="O34"/>
  <c r="P34" s="1"/>
  <c r="M34"/>
  <c r="L34"/>
  <c r="G34"/>
  <c r="O33"/>
  <c r="P33" s="1"/>
  <c r="M33"/>
  <c r="L33"/>
  <c r="G33"/>
  <c r="O32"/>
  <c r="P32" s="1"/>
  <c r="M32"/>
  <c r="L32"/>
  <c r="G32"/>
  <c r="O31"/>
  <c r="P31" s="1"/>
  <c r="M31"/>
  <c r="L31"/>
  <c r="G31"/>
  <c r="O30"/>
  <c r="P30" s="1"/>
  <c r="M30"/>
  <c r="L30"/>
  <c r="G30"/>
  <c r="M37" l="1"/>
  <c r="M41"/>
  <c r="M42"/>
  <c r="M43"/>
  <c r="M44"/>
  <c r="M54"/>
  <c r="M69"/>
  <c r="O37"/>
  <c r="P37" s="1"/>
  <c r="O41"/>
  <c r="P41" s="1"/>
  <c r="O42"/>
  <c r="P42" s="1"/>
  <c r="O43"/>
  <c r="P43" s="1"/>
  <c r="O44"/>
  <c r="P44" s="1"/>
  <c r="O54"/>
  <c r="P54" s="1"/>
  <c r="O69"/>
  <c r="P69" s="1"/>
  <c r="L37"/>
  <c r="L41"/>
  <c r="L42"/>
  <c r="L43"/>
  <c r="L44"/>
  <c r="L54"/>
  <c r="G37"/>
  <c r="G41"/>
  <c r="G42"/>
  <c r="G43"/>
  <c r="G44"/>
  <c r="G54"/>
  <c r="G70" l="1"/>
  <c r="G71" s="1"/>
  <c r="P70"/>
  <c r="G72" l="1"/>
  <c r="P71"/>
  <c r="P72" s="1"/>
</calcChain>
</file>

<file path=xl/sharedStrings.xml><?xml version="1.0" encoding="utf-8"?>
<sst xmlns="http://schemas.openxmlformats.org/spreadsheetml/2006/main" count="149" uniqueCount="82">
  <si>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</si>
  <si>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</si>
  <si>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</si>
  <si>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</si>
  <si>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</si>
  <si>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</si>
  <si>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</si>
  <si>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</si>
  <si>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</si>
  <si>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</si>
  <si>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</si>
  <si>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</si>
  <si>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</si>
  <si>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</si>
  <si>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</si>
  <si>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</si>
  <si>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</si>
  <si>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</si>
  <si>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</si>
  <si>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</si>
  <si>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>Меркурий 201.5</t>
  </si>
  <si>
    <t>Меркурий 206 RN</t>
  </si>
  <si>
    <t>CE101-R5.1 145 М6</t>
  </si>
  <si>
    <t>CE101-S6 145 М6</t>
  </si>
  <si>
    <t>Пластина АВЛГ 537.00.20-01</t>
  </si>
  <si>
    <t>Меркурий 230 АМ-01</t>
  </si>
  <si>
    <t>Меркурий 230 АМ-02</t>
  </si>
  <si>
    <t>Меркурий 230 АМ-03</t>
  </si>
  <si>
    <t>ЦЭ6803В 1 230В 1-7,5А 3ф.4пр. М7 Р32</t>
  </si>
  <si>
    <t>ЦЭ6803В 1 230В 5-60А 3ф.4пр. М7 Р32</t>
  </si>
  <si>
    <t>Меркурий 230 AR-01 R</t>
  </si>
  <si>
    <t>Меркурий 230 AR-03 R</t>
  </si>
  <si>
    <t>Меркурий 230 АRT-02 С(R)N</t>
  </si>
  <si>
    <t>Меркурий 230 АRT-03 С(R)N</t>
  </si>
  <si>
    <t>Меркурий 230 АRT-00 PQRSIDN</t>
  </si>
  <si>
    <t>Меркурий 230 АRT-01 PQRSIN</t>
  </si>
  <si>
    <t>Меркурий 230 АRT-02 PQRSIN</t>
  </si>
  <si>
    <t>Меркурий 230 АRT-03 PQRSIDN</t>
  </si>
  <si>
    <t>ПСЧ-4ТМ.05МД.23</t>
  </si>
  <si>
    <t>ПСЧ-4ТМ.05МК.22</t>
  </si>
  <si>
    <t>Меркурий 234 ART2-03 P</t>
  </si>
  <si>
    <t>ПСЧ-4ТМ.05МД.21</t>
  </si>
  <si>
    <t>ПСЧ-4ТМ.05МК.21</t>
  </si>
  <si>
    <t>СЭТ-4ТМ.03М.08</t>
  </si>
  <si>
    <t>Mеркурий 234 ARTM-02 PОB.L2</t>
  </si>
  <si>
    <t>Mеркурий 234 ARTM-03 PB.L2</t>
  </si>
  <si>
    <t>iRDA адаптер ACT-IR220L</t>
  </si>
  <si>
    <t>Концентратор трехфазный Меркурий 225.21</t>
  </si>
  <si>
    <t>УСПД Меркурий 250.22GRL</t>
  </si>
  <si>
    <t>УСПД Меркурий 250.GR.4R</t>
  </si>
  <si>
    <t>Коммуникатор С-1.02</t>
  </si>
  <si>
    <t>Коммуникатор С-1.02.01</t>
  </si>
  <si>
    <t>Устройство сопряжения оптические УСО-2</t>
  </si>
  <si>
    <t>Модем PLC M-2.01</t>
  </si>
  <si>
    <t>Преобразователь интерфейсов ПИ-2</t>
  </si>
  <si>
    <t>GSM/GPRS-модем iRZ ATM21.B</t>
  </si>
  <si>
    <t>Антенна mini GSM SMA</t>
  </si>
  <si>
    <t xml:space="preserve">GPRS терминал TELEOFIS WRX768-R4 (R) </t>
  </si>
  <si>
    <t>3G-антенна TELEOFIS RC30 SMA, магнит, 5 dB, 2м кабель</t>
  </si>
  <si>
    <t>Трансформатор тока Т-0,66 У3, 30/5, кл.0,5, 5ВА</t>
  </si>
  <si>
    <t>Трансформатор тока Т-0,66 У3, 40/5, кл.0,5, 5ВА</t>
  </si>
  <si>
    <t>Трансформатор тока Т-0,66 У3, 50/5, кл.0,5, 5ВА</t>
  </si>
  <si>
    <t>Трансформатор тока Т-0,66 У3, 75/5, кл.0,5, 5ВА</t>
  </si>
  <si>
    <t>Трансформатор тока Т-0,66 У3, 100/5, кл.0,5, 5ВА</t>
  </si>
  <si>
    <t>Трансформатор тока Т-0,66 У3, 150/5, кл.0,5, 5ВА</t>
  </si>
  <si>
    <t>Трансформатор тока ТШП М-0,66 У3, 200/5, кл.0,5, 5ВА</t>
  </si>
  <si>
    <t>Трансформатор тока ТШП М-0,66 У3, 250/5, кл.0,5, 5ВА</t>
  </si>
  <si>
    <t>Трансформатор тока ТШП М-0,66 У3, 300/5, кл.0,5, 5ВА</t>
  </si>
  <si>
    <t>Трансформатор тока ТШП М-0,66 У3, 400/5, кл.0,5, 5ВА</t>
  </si>
  <si>
    <t>Трансформатор тока ТШП М-0,66 У3, 600/5, кл.0,5, 5ВА</t>
  </si>
  <si>
    <t>Трансформатор тока ТШП М-0,66 У3, 800/5, кл.0,5, 5ВА</t>
  </si>
  <si>
    <t>Трансформатор тока ТШП М-0,66 У3, 1000/5, кл.0,5, 5ВА</t>
  </si>
  <si>
    <t>Трансформатор тока ТШП М-0,66 У3, 1500/5, кл.0,5, 5ВА</t>
  </si>
  <si>
    <t>Трансформатор тока ТШП М-0,66 У3, 2000/5, кл.0,5, 5ВА</t>
  </si>
  <si>
    <t>Трансформатор тока ТШП М-0,66 У3, 600/5, кл.0,5S, 5ВА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</si>
  <si>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</si>
  <si>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Меркурий 234 ART-01 PO</t>
  </si>
  <si>
    <t>Mеркурий 234 ARTM-01 POB.R</t>
  </si>
  <si>
    <t>Mеркурий 234 ARTM-03 PB.R</t>
  </si>
  <si>
    <t>Меркурий 206 PRSNO</t>
  </si>
  <si>
    <t>Меркурий 203.2Т RBO</t>
  </si>
  <si>
    <t>Меркурий 203.2Т LBO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</si>
</sst>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6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1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4" fontId="13" fillId="4" borderId="1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5"/>
  <sheetViews>
    <sheetView tabSelected="1" zoomScale="85" zoomScaleNormal="85" workbookViewId="0">
      <selection activeCell="J3" sqref="J3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18.14062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41" t="s">
        <v>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" customHeight="1" thickBot="1">
      <c r="B3" s="35" t="s">
        <v>12</v>
      </c>
      <c r="C3" s="36"/>
      <c r="D3" s="36"/>
      <c r="E3" s="42"/>
      <c r="F3" s="53">
        <v>1740000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6" t="s">
        <v>13</v>
      </c>
      <c r="C7" s="42"/>
      <c r="D7" s="47"/>
      <c r="E7" s="47"/>
      <c r="F7" s="48"/>
      <c r="G7" s="49"/>
      <c r="H7" s="5"/>
      <c r="I7" s="35" t="s">
        <v>4</v>
      </c>
      <c r="J7" s="36"/>
      <c r="K7" s="36"/>
      <c r="L7" s="36"/>
      <c r="M7" s="36"/>
      <c r="N7" s="36"/>
      <c r="O7" s="36"/>
      <c r="P7" s="3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75</v>
      </c>
      <c r="L8" s="8" t="s">
        <v>9</v>
      </c>
      <c r="M8" s="9" t="s">
        <v>10</v>
      </c>
      <c r="N8" s="9" t="s">
        <v>15</v>
      </c>
      <c r="O8" s="9" t="s">
        <v>6</v>
      </c>
      <c r="P8" s="10" t="s">
        <v>16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/>
      <c r="B9" s="16">
        <v>1</v>
      </c>
      <c r="C9" s="30" t="s">
        <v>20</v>
      </c>
      <c r="D9" s="17" t="s">
        <v>14</v>
      </c>
      <c r="E9" s="29">
        <v>560</v>
      </c>
      <c r="F9" s="32">
        <v>120</v>
      </c>
      <c r="G9" s="18">
        <f t="shared" ref="G9:G13" si="0">E9*F9</f>
        <v>67200</v>
      </c>
      <c r="H9" s="1"/>
      <c r="I9" s="19">
        <f t="shared" ref="I9:I68" si="1">B9</f>
        <v>1</v>
      </c>
      <c r="J9" s="20" t="str">
        <f t="shared" ref="J9:J68" si="2">C9</f>
        <v>Меркурий 201.5</v>
      </c>
      <c r="K9" s="21"/>
      <c r="L9" s="22" t="str">
        <f t="shared" ref="L9:L13" si="3">D9</f>
        <v>шт.</v>
      </c>
      <c r="M9" s="23">
        <f t="shared" ref="M9:M13" si="4">E9</f>
        <v>560</v>
      </c>
      <c r="N9" s="17"/>
      <c r="O9" s="22">
        <f t="shared" ref="O9:O13" si="5">F9</f>
        <v>120</v>
      </c>
      <c r="P9" s="24">
        <f t="shared" ref="P9:P13" si="6"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/>
      <c r="B10" s="16">
        <v>2</v>
      </c>
      <c r="C10" s="30" t="s">
        <v>22</v>
      </c>
      <c r="D10" s="17" t="s">
        <v>14</v>
      </c>
      <c r="E10" s="29">
        <v>440</v>
      </c>
      <c r="F10" s="32">
        <v>200</v>
      </c>
      <c r="G10" s="18">
        <f t="shared" si="0"/>
        <v>88000</v>
      </c>
      <c r="H10" s="1"/>
      <c r="I10" s="19">
        <f t="shared" si="1"/>
        <v>2</v>
      </c>
      <c r="J10" s="20" t="str">
        <f t="shared" si="2"/>
        <v>CE101-R5.1 145 М6</v>
      </c>
      <c r="K10" s="21"/>
      <c r="L10" s="22" t="str">
        <f t="shared" si="3"/>
        <v>шт.</v>
      </c>
      <c r="M10" s="23">
        <f t="shared" si="4"/>
        <v>440</v>
      </c>
      <c r="N10" s="17"/>
      <c r="O10" s="22">
        <f t="shared" si="5"/>
        <v>200</v>
      </c>
      <c r="P10" s="24">
        <f t="shared" si="6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/>
      <c r="B11" s="16">
        <v>3</v>
      </c>
      <c r="C11" s="30" t="s">
        <v>23</v>
      </c>
      <c r="D11" s="17" t="s">
        <v>14</v>
      </c>
      <c r="E11" s="28">
        <v>510</v>
      </c>
      <c r="F11" s="32">
        <v>400</v>
      </c>
      <c r="G11" s="18">
        <f t="shared" si="0"/>
        <v>204000</v>
      </c>
      <c r="H11" s="1"/>
      <c r="I11" s="19">
        <f t="shared" si="1"/>
        <v>3</v>
      </c>
      <c r="J11" s="20" t="str">
        <f t="shared" si="2"/>
        <v>CE101-S6 145 М6</v>
      </c>
      <c r="K11" s="21"/>
      <c r="L11" s="22" t="str">
        <f t="shared" si="3"/>
        <v>шт.</v>
      </c>
      <c r="M11" s="23">
        <f t="shared" si="4"/>
        <v>510</v>
      </c>
      <c r="N11" s="17"/>
      <c r="O11" s="22">
        <f t="shared" si="5"/>
        <v>400</v>
      </c>
      <c r="P11" s="24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"/>
      <c r="B12" s="16">
        <v>4</v>
      </c>
      <c r="C12" s="30" t="s">
        <v>24</v>
      </c>
      <c r="D12" s="17" t="s">
        <v>14</v>
      </c>
      <c r="E12" s="29">
        <v>12.8</v>
      </c>
      <c r="F12" s="31">
        <v>120</v>
      </c>
      <c r="G12" s="18">
        <f t="shared" si="0"/>
        <v>1536</v>
      </c>
      <c r="H12" s="1"/>
      <c r="I12" s="19">
        <f t="shared" si="1"/>
        <v>4</v>
      </c>
      <c r="J12" s="20" t="str">
        <f t="shared" si="2"/>
        <v>Пластина АВЛГ 537.00.20-01</v>
      </c>
      <c r="K12" s="21"/>
      <c r="L12" s="22" t="str">
        <f t="shared" si="3"/>
        <v>шт.</v>
      </c>
      <c r="M12" s="23">
        <f t="shared" si="4"/>
        <v>12.8</v>
      </c>
      <c r="N12" s="17"/>
      <c r="O12" s="22">
        <f t="shared" si="5"/>
        <v>120</v>
      </c>
      <c r="P12" s="24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6"/>
      <c r="B13" s="16">
        <v>5</v>
      </c>
      <c r="C13" s="30" t="s">
        <v>25</v>
      </c>
      <c r="D13" s="17" t="s">
        <v>14</v>
      </c>
      <c r="E13" s="29">
        <v>1800</v>
      </c>
      <c r="F13" s="31">
        <v>5</v>
      </c>
      <c r="G13" s="18">
        <f t="shared" si="0"/>
        <v>9000</v>
      </c>
      <c r="H13" s="1"/>
      <c r="I13" s="19">
        <f t="shared" si="1"/>
        <v>5</v>
      </c>
      <c r="J13" s="20" t="str">
        <f t="shared" si="2"/>
        <v>Меркурий 230 АМ-01</v>
      </c>
      <c r="K13" s="21"/>
      <c r="L13" s="22" t="str">
        <f t="shared" si="3"/>
        <v>шт.</v>
      </c>
      <c r="M13" s="23">
        <f t="shared" si="4"/>
        <v>1800</v>
      </c>
      <c r="N13" s="17"/>
      <c r="O13" s="22">
        <f t="shared" si="5"/>
        <v>5</v>
      </c>
      <c r="P13" s="24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/>
      <c r="B14" s="16">
        <v>6</v>
      </c>
      <c r="C14" s="30" t="s">
        <v>26</v>
      </c>
      <c r="D14" s="17" t="s">
        <v>14</v>
      </c>
      <c r="E14" s="28">
        <v>1800</v>
      </c>
      <c r="F14" s="31">
        <v>5</v>
      </c>
      <c r="G14" s="18">
        <f t="shared" ref="G14:G21" si="7">E14*F14</f>
        <v>9000</v>
      </c>
      <c r="H14" s="1"/>
      <c r="I14" s="19">
        <f t="shared" si="1"/>
        <v>6</v>
      </c>
      <c r="J14" s="20" t="str">
        <f t="shared" si="2"/>
        <v>Меркурий 230 АМ-02</v>
      </c>
      <c r="K14" s="21"/>
      <c r="L14" s="22" t="str">
        <f t="shared" ref="L14:L21" si="8">D14</f>
        <v>шт.</v>
      </c>
      <c r="M14" s="23">
        <f t="shared" ref="M14:M21" si="9">E14</f>
        <v>1800</v>
      </c>
      <c r="N14" s="17"/>
      <c r="O14" s="22">
        <f t="shared" ref="O14:O21" si="10">F14</f>
        <v>5</v>
      </c>
      <c r="P14" s="24">
        <f t="shared" ref="P14:P21" si="11">N14*O14</f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/>
      <c r="B15" s="16">
        <v>7</v>
      </c>
      <c r="C15" s="30" t="s">
        <v>27</v>
      </c>
      <c r="D15" s="17" t="s">
        <v>14</v>
      </c>
      <c r="E15" s="29">
        <v>1800</v>
      </c>
      <c r="F15" s="31">
        <v>10</v>
      </c>
      <c r="G15" s="18">
        <f t="shared" si="7"/>
        <v>18000</v>
      </c>
      <c r="H15" s="1"/>
      <c r="I15" s="19">
        <f t="shared" si="1"/>
        <v>7</v>
      </c>
      <c r="J15" s="20" t="str">
        <f t="shared" si="2"/>
        <v>Меркурий 230 АМ-03</v>
      </c>
      <c r="K15" s="21"/>
      <c r="L15" s="22" t="str">
        <f t="shared" si="8"/>
        <v>шт.</v>
      </c>
      <c r="M15" s="23">
        <f t="shared" si="9"/>
        <v>1800</v>
      </c>
      <c r="N15" s="17"/>
      <c r="O15" s="22">
        <f t="shared" si="10"/>
        <v>10</v>
      </c>
      <c r="P15" s="24">
        <f t="shared" si="11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>
      <c r="A16" s="6"/>
      <c r="B16" s="16">
        <v>8</v>
      </c>
      <c r="C16" s="30" t="s">
        <v>28</v>
      </c>
      <c r="D16" s="17" t="s">
        <v>14</v>
      </c>
      <c r="E16" s="28">
        <v>1525</v>
      </c>
      <c r="F16" s="31">
        <v>15</v>
      </c>
      <c r="G16" s="18">
        <f t="shared" si="7"/>
        <v>22875</v>
      </c>
      <c r="H16" s="1"/>
      <c r="I16" s="19">
        <f t="shared" si="1"/>
        <v>8</v>
      </c>
      <c r="J16" s="20" t="str">
        <f t="shared" si="2"/>
        <v>ЦЭ6803В 1 230В 1-7,5А 3ф.4пр. М7 Р32</v>
      </c>
      <c r="K16" s="21"/>
      <c r="L16" s="22" t="str">
        <f t="shared" si="8"/>
        <v>шт.</v>
      </c>
      <c r="M16" s="23">
        <f t="shared" si="9"/>
        <v>1525</v>
      </c>
      <c r="N16" s="17"/>
      <c r="O16" s="22">
        <f t="shared" si="10"/>
        <v>15</v>
      </c>
      <c r="P16" s="24">
        <f t="shared" si="11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>
      <c r="A17" s="6"/>
      <c r="B17" s="16">
        <v>9</v>
      </c>
      <c r="C17" s="30" t="s">
        <v>29</v>
      </c>
      <c r="D17" s="17" t="s">
        <v>14</v>
      </c>
      <c r="E17" s="28">
        <v>1250</v>
      </c>
      <c r="F17" s="31">
        <v>15</v>
      </c>
      <c r="G17" s="18">
        <f t="shared" si="7"/>
        <v>18750</v>
      </c>
      <c r="H17" s="1"/>
      <c r="I17" s="19">
        <f t="shared" si="1"/>
        <v>9</v>
      </c>
      <c r="J17" s="20" t="str">
        <f t="shared" si="2"/>
        <v>ЦЭ6803В 1 230В 5-60А 3ф.4пр. М7 Р32</v>
      </c>
      <c r="K17" s="21"/>
      <c r="L17" s="22" t="str">
        <f t="shared" si="8"/>
        <v>шт.</v>
      </c>
      <c r="M17" s="23">
        <f t="shared" si="9"/>
        <v>1250</v>
      </c>
      <c r="N17" s="17"/>
      <c r="O17" s="22">
        <f t="shared" si="10"/>
        <v>15</v>
      </c>
      <c r="P17" s="24">
        <f t="shared" si="11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16">
        <v>10</v>
      </c>
      <c r="C18" s="30" t="s">
        <v>30</v>
      </c>
      <c r="D18" s="17" t="s">
        <v>14</v>
      </c>
      <c r="E18" s="29">
        <v>3630</v>
      </c>
      <c r="F18" s="31">
        <v>1</v>
      </c>
      <c r="G18" s="18">
        <f t="shared" si="7"/>
        <v>3630</v>
      </c>
      <c r="H18" s="1"/>
      <c r="I18" s="19">
        <f t="shared" si="1"/>
        <v>10</v>
      </c>
      <c r="J18" s="20" t="str">
        <f t="shared" si="2"/>
        <v>Меркурий 230 AR-01 R</v>
      </c>
      <c r="K18" s="21"/>
      <c r="L18" s="22" t="str">
        <f t="shared" si="8"/>
        <v>шт.</v>
      </c>
      <c r="M18" s="23">
        <f t="shared" si="9"/>
        <v>3630</v>
      </c>
      <c r="N18" s="17"/>
      <c r="O18" s="22">
        <f t="shared" si="10"/>
        <v>1</v>
      </c>
      <c r="P18" s="24">
        <f t="shared" si="1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16">
        <v>11</v>
      </c>
      <c r="C19" s="30" t="s">
        <v>31</v>
      </c>
      <c r="D19" s="17" t="s">
        <v>14</v>
      </c>
      <c r="E19" s="29">
        <v>3630</v>
      </c>
      <c r="F19" s="31">
        <v>1</v>
      </c>
      <c r="G19" s="18">
        <f t="shared" si="7"/>
        <v>3630</v>
      </c>
      <c r="H19" s="1"/>
      <c r="I19" s="19">
        <f t="shared" si="1"/>
        <v>11</v>
      </c>
      <c r="J19" s="20" t="str">
        <f t="shared" si="2"/>
        <v>Меркурий 230 AR-03 R</v>
      </c>
      <c r="K19" s="21"/>
      <c r="L19" s="22" t="str">
        <f t="shared" si="8"/>
        <v>шт.</v>
      </c>
      <c r="M19" s="23">
        <f t="shared" si="9"/>
        <v>3630</v>
      </c>
      <c r="N19" s="17"/>
      <c r="O19" s="22">
        <f t="shared" si="10"/>
        <v>1</v>
      </c>
      <c r="P19" s="24">
        <f t="shared" si="1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/>
      <c r="B20" s="16">
        <v>12</v>
      </c>
      <c r="C20" s="30" t="s">
        <v>32</v>
      </c>
      <c r="D20" s="17" t="s">
        <v>14</v>
      </c>
      <c r="E20" s="28">
        <v>4250</v>
      </c>
      <c r="F20" s="31">
        <v>1</v>
      </c>
      <c r="G20" s="18">
        <f t="shared" si="7"/>
        <v>4250</v>
      </c>
      <c r="H20" s="1"/>
      <c r="I20" s="19">
        <f t="shared" si="1"/>
        <v>12</v>
      </c>
      <c r="J20" s="20" t="str">
        <f t="shared" si="2"/>
        <v>Меркурий 230 АRT-02 С(R)N</v>
      </c>
      <c r="K20" s="21"/>
      <c r="L20" s="22" t="str">
        <f t="shared" si="8"/>
        <v>шт.</v>
      </c>
      <c r="M20" s="23">
        <f t="shared" si="9"/>
        <v>4250</v>
      </c>
      <c r="N20" s="17"/>
      <c r="O20" s="22">
        <f t="shared" si="10"/>
        <v>1</v>
      </c>
      <c r="P20" s="24">
        <f t="shared" si="11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6"/>
      <c r="B21" s="16">
        <v>13</v>
      </c>
      <c r="C21" s="30" t="s">
        <v>33</v>
      </c>
      <c r="D21" s="17" t="s">
        <v>14</v>
      </c>
      <c r="E21" s="29">
        <v>4250</v>
      </c>
      <c r="F21" s="31">
        <v>1</v>
      </c>
      <c r="G21" s="18">
        <f t="shared" si="7"/>
        <v>4250</v>
      </c>
      <c r="H21" s="1"/>
      <c r="I21" s="19">
        <f t="shared" si="1"/>
        <v>13</v>
      </c>
      <c r="J21" s="20" t="str">
        <f t="shared" si="2"/>
        <v>Меркурий 230 АRT-03 С(R)N</v>
      </c>
      <c r="K21" s="21"/>
      <c r="L21" s="22" t="str">
        <f t="shared" si="8"/>
        <v>шт.</v>
      </c>
      <c r="M21" s="23">
        <f t="shared" si="9"/>
        <v>4250</v>
      </c>
      <c r="N21" s="17"/>
      <c r="O21" s="22">
        <f t="shared" si="10"/>
        <v>1</v>
      </c>
      <c r="P21" s="24">
        <f t="shared" si="1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6"/>
      <c r="B22" s="16">
        <v>14</v>
      </c>
      <c r="C22" s="30" t="s">
        <v>34</v>
      </c>
      <c r="D22" s="17" t="s">
        <v>14</v>
      </c>
      <c r="E22" s="28">
        <v>5030</v>
      </c>
      <c r="F22" s="31">
        <v>1</v>
      </c>
      <c r="G22" s="18">
        <f t="shared" ref="G22:G29" si="12">E22*F22</f>
        <v>5030</v>
      </c>
      <c r="H22" s="1"/>
      <c r="I22" s="19">
        <f t="shared" si="1"/>
        <v>14</v>
      </c>
      <c r="J22" s="20" t="str">
        <f t="shared" si="2"/>
        <v>Меркурий 230 АRT-00 PQRSIDN</v>
      </c>
      <c r="K22" s="21"/>
      <c r="L22" s="22" t="str">
        <f t="shared" ref="L22:L29" si="13">D22</f>
        <v>шт.</v>
      </c>
      <c r="M22" s="23">
        <f t="shared" ref="M22:M29" si="14">E22</f>
        <v>5030</v>
      </c>
      <c r="N22" s="17"/>
      <c r="O22" s="22">
        <f t="shared" ref="O22:O29" si="15">F22</f>
        <v>1</v>
      </c>
      <c r="P22" s="24">
        <f t="shared" ref="P22:P29" si="16">N22*O22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6"/>
      <c r="B23" s="16">
        <v>15</v>
      </c>
      <c r="C23" s="30" t="s">
        <v>35</v>
      </c>
      <c r="D23" s="17" t="s">
        <v>14</v>
      </c>
      <c r="E23" s="29">
        <v>5030</v>
      </c>
      <c r="F23" s="31">
        <v>2</v>
      </c>
      <c r="G23" s="18">
        <f t="shared" si="12"/>
        <v>10060</v>
      </c>
      <c r="H23" s="1"/>
      <c r="I23" s="19">
        <f t="shared" si="1"/>
        <v>15</v>
      </c>
      <c r="J23" s="20" t="str">
        <f t="shared" si="2"/>
        <v>Меркурий 230 АRT-01 PQRSIN</v>
      </c>
      <c r="K23" s="21"/>
      <c r="L23" s="22" t="str">
        <f t="shared" si="13"/>
        <v>шт.</v>
      </c>
      <c r="M23" s="23">
        <f t="shared" si="14"/>
        <v>5030</v>
      </c>
      <c r="N23" s="17"/>
      <c r="O23" s="22">
        <f t="shared" si="15"/>
        <v>2</v>
      </c>
      <c r="P23" s="24">
        <f t="shared" si="16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6"/>
      <c r="B24" s="16">
        <v>16</v>
      </c>
      <c r="C24" s="30" t="s">
        <v>36</v>
      </c>
      <c r="D24" s="17" t="s">
        <v>14</v>
      </c>
      <c r="E24" s="28">
        <v>5030</v>
      </c>
      <c r="F24" s="31">
        <v>2</v>
      </c>
      <c r="G24" s="18">
        <f t="shared" si="12"/>
        <v>10060</v>
      </c>
      <c r="H24" s="1"/>
      <c r="I24" s="19">
        <f t="shared" si="1"/>
        <v>16</v>
      </c>
      <c r="J24" s="20" t="str">
        <f t="shared" si="2"/>
        <v>Меркурий 230 АRT-02 PQRSIN</v>
      </c>
      <c r="K24" s="21"/>
      <c r="L24" s="22" t="str">
        <f t="shared" si="13"/>
        <v>шт.</v>
      </c>
      <c r="M24" s="23">
        <f t="shared" si="14"/>
        <v>5030</v>
      </c>
      <c r="N24" s="17"/>
      <c r="O24" s="22">
        <f t="shared" si="15"/>
        <v>2</v>
      </c>
      <c r="P24" s="24">
        <f t="shared" si="16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6"/>
      <c r="B25" s="16">
        <v>17</v>
      </c>
      <c r="C25" s="30" t="s">
        <v>37</v>
      </c>
      <c r="D25" s="17" t="s">
        <v>14</v>
      </c>
      <c r="E25" s="29">
        <v>5030</v>
      </c>
      <c r="F25" s="31">
        <v>10</v>
      </c>
      <c r="G25" s="18">
        <f t="shared" si="12"/>
        <v>50300</v>
      </c>
      <c r="H25" s="1"/>
      <c r="I25" s="19">
        <f t="shared" si="1"/>
        <v>17</v>
      </c>
      <c r="J25" s="20" t="str">
        <f t="shared" si="2"/>
        <v>Меркурий 230 АRT-03 PQRSIDN</v>
      </c>
      <c r="K25" s="21"/>
      <c r="L25" s="22" t="str">
        <f t="shared" si="13"/>
        <v>шт.</v>
      </c>
      <c r="M25" s="23">
        <f t="shared" si="14"/>
        <v>5030</v>
      </c>
      <c r="N25" s="17"/>
      <c r="O25" s="22">
        <f t="shared" si="15"/>
        <v>10</v>
      </c>
      <c r="P25" s="24">
        <f t="shared" si="16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6"/>
      <c r="B26" s="16">
        <v>18</v>
      </c>
      <c r="C26" s="30" t="s">
        <v>76</v>
      </c>
      <c r="D26" s="17" t="s">
        <v>14</v>
      </c>
      <c r="E26" s="29">
        <v>5500</v>
      </c>
      <c r="F26" s="31">
        <v>10</v>
      </c>
      <c r="G26" s="18">
        <f t="shared" ref="G26" si="17">E26*F26</f>
        <v>55000</v>
      </c>
      <c r="H26" s="1"/>
      <c r="I26" s="19">
        <f t="shared" ref="I26" si="18">B26</f>
        <v>18</v>
      </c>
      <c r="J26" s="20" t="str">
        <f t="shared" ref="J26" si="19">C26</f>
        <v>Меркурий 234 ART-01 PO</v>
      </c>
      <c r="K26" s="21"/>
      <c r="L26" s="22" t="str">
        <f t="shared" ref="L26" si="20">D26</f>
        <v>шт.</v>
      </c>
      <c r="M26" s="23">
        <f t="shared" ref="M26" si="21">E26</f>
        <v>5500</v>
      </c>
      <c r="N26" s="17"/>
      <c r="O26" s="22">
        <f t="shared" ref="O26" si="22">F26</f>
        <v>10</v>
      </c>
      <c r="P26" s="24">
        <f t="shared" ref="P26" si="23">N26*O26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6"/>
      <c r="B27" s="16">
        <v>19</v>
      </c>
      <c r="C27" s="30" t="s">
        <v>38</v>
      </c>
      <c r="D27" s="17" t="s">
        <v>14</v>
      </c>
      <c r="E27" s="29">
        <v>13150</v>
      </c>
      <c r="F27" s="32">
        <v>1</v>
      </c>
      <c r="G27" s="18">
        <f t="shared" si="12"/>
        <v>13150</v>
      </c>
      <c r="H27" s="1"/>
      <c r="I27" s="19">
        <f t="shared" si="1"/>
        <v>19</v>
      </c>
      <c r="J27" s="20" t="str">
        <f t="shared" si="2"/>
        <v>ПСЧ-4ТМ.05МД.23</v>
      </c>
      <c r="K27" s="21"/>
      <c r="L27" s="22" t="str">
        <f t="shared" si="13"/>
        <v>шт.</v>
      </c>
      <c r="M27" s="23">
        <f t="shared" si="14"/>
        <v>13150</v>
      </c>
      <c r="N27" s="17"/>
      <c r="O27" s="22">
        <f t="shared" si="15"/>
        <v>1</v>
      </c>
      <c r="P27" s="24">
        <f t="shared" si="1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6"/>
      <c r="B28" s="16">
        <v>20</v>
      </c>
      <c r="C28" s="30" t="s">
        <v>39</v>
      </c>
      <c r="D28" s="17" t="s">
        <v>14</v>
      </c>
      <c r="E28" s="29">
        <v>16744</v>
      </c>
      <c r="F28" s="31">
        <v>1</v>
      </c>
      <c r="G28" s="18">
        <f t="shared" si="12"/>
        <v>16744</v>
      </c>
      <c r="H28" s="1"/>
      <c r="I28" s="19">
        <f t="shared" si="1"/>
        <v>20</v>
      </c>
      <c r="J28" s="20" t="str">
        <f t="shared" si="2"/>
        <v>ПСЧ-4ТМ.05МК.22</v>
      </c>
      <c r="K28" s="21"/>
      <c r="L28" s="22" t="str">
        <f t="shared" si="13"/>
        <v>шт.</v>
      </c>
      <c r="M28" s="23">
        <f t="shared" si="14"/>
        <v>16744</v>
      </c>
      <c r="N28" s="17"/>
      <c r="O28" s="22">
        <f t="shared" si="15"/>
        <v>1</v>
      </c>
      <c r="P28" s="24">
        <f t="shared" si="1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6"/>
      <c r="B29" s="16">
        <v>21</v>
      </c>
      <c r="C29" s="33" t="s">
        <v>40</v>
      </c>
      <c r="D29" s="17" t="s">
        <v>14</v>
      </c>
      <c r="E29" s="29">
        <v>8750</v>
      </c>
      <c r="F29" s="31">
        <v>10</v>
      </c>
      <c r="G29" s="18">
        <f t="shared" si="12"/>
        <v>87500</v>
      </c>
      <c r="H29" s="1"/>
      <c r="I29" s="19">
        <f t="shared" si="1"/>
        <v>21</v>
      </c>
      <c r="J29" s="20" t="str">
        <f t="shared" si="2"/>
        <v>Меркурий 234 ART2-03 P</v>
      </c>
      <c r="K29" s="21"/>
      <c r="L29" s="22" t="str">
        <f t="shared" si="13"/>
        <v>шт.</v>
      </c>
      <c r="M29" s="23">
        <f t="shared" si="14"/>
        <v>8750</v>
      </c>
      <c r="N29" s="17"/>
      <c r="O29" s="22">
        <f t="shared" si="15"/>
        <v>10</v>
      </c>
      <c r="P29" s="24">
        <f t="shared" si="16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6"/>
      <c r="B30" s="16">
        <v>22</v>
      </c>
      <c r="C30" s="33" t="s">
        <v>77</v>
      </c>
      <c r="D30" s="17" t="s">
        <v>14</v>
      </c>
      <c r="E30" s="28">
        <v>8350</v>
      </c>
      <c r="F30" s="31">
        <v>10</v>
      </c>
      <c r="G30" s="18">
        <f t="shared" ref="G30:G36" si="24">E30*F30</f>
        <v>83500</v>
      </c>
      <c r="H30" s="1"/>
      <c r="I30" s="19">
        <f t="shared" si="1"/>
        <v>22</v>
      </c>
      <c r="J30" s="20" t="str">
        <f t="shared" si="2"/>
        <v>Mеркурий 234 ARTM-01 POB.R</v>
      </c>
      <c r="K30" s="21"/>
      <c r="L30" s="22" t="str">
        <f t="shared" ref="L30:L36" si="25">D30</f>
        <v>шт.</v>
      </c>
      <c r="M30" s="23">
        <f t="shared" ref="M30:M36" si="26">E30</f>
        <v>8350</v>
      </c>
      <c r="N30" s="17"/>
      <c r="O30" s="22">
        <f t="shared" ref="O30:O36" si="27">F30</f>
        <v>10</v>
      </c>
      <c r="P30" s="24">
        <f t="shared" ref="P30:P36" si="28">N30*O30</f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"/>
      <c r="B31" s="16">
        <v>23</v>
      </c>
      <c r="C31" s="33" t="s">
        <v>78</v>
      </c>
      <c r="D31" s="17" t="s">
        <v>14</v>
      </c>
      <c r="E31" s="29">
        <v>7650</v>
      </c>
      <c r="F31" s="31">
        <v>10</v>
      </c>
      <c r="G31" s="18">
        <f t="shared" si="24"/>
        <v>76500</v>
      </c>
      <c r="H31" s="1"/>
      <c r="I31" s="19">
        <f t="shared" si="1"/>
        <v>23</v>
      </c>
      <c r="J31" s="20" t="str">
        <f t="shared" si="2"/>
        <v>Mеркурий 234 ARTM-03 PB.R</v>
      </c>
      <c r="K31" s="21"/>
      <c r="L31" s="22" t="str">
        <f t="shared" si="25"/>
        <v>шт.</v>
      </c>
      <c r="M31" s="23">
        <f t="shared" si="26"/>
        <v>7650</v>
      </c>
      <c r="N31" s="17"/>
      <c r="O31" s="22">
        <f t="shared" si="27"/>
        <v>10</v>
      </c>
      <c r="P31" s="24">
        <f t="shared" si="28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6"/>
      <c r="B32" s="16">
        <v>24</v>
      </c>
      <c r="C32" s="30" t="s">
        <v>41</v>
      </c>
      <c r="D32" s="17" t="s">
        <v>14</v>
      </c>
      <c r="E32" s="29">
        <v>13160</v>
      </c>
      <c r="F32" s="31">
        <v>1</v>
      </c>
      <c r="G32" s="18">
        <f t="shared" si="24"/>
        <v>13160</v>
      </c>
      <c r="H32" s="1"/>
      <c r="I32" s="19">
        <f t="shared" si="1"/>
        <v>24</v>
      </c>
      <c r="J32" s="20" t="str">
        <f t="shared" si="2"/>
        <v>ПСЧ-4ТМ.05МД.21</v>
      </c>
      <c r="K32" s="21"/>
      <c r="L32" s="22" t="str">
        <f t="shared" si="25"/>
        <v>шт.</v>
      </c>
      <c r="M32" s="23">
        <f t="shared" si="26"/>
        <v>13160</v>
      </c>
      <c r="N32" s="17"/>
      <c r="O32" s="22">
        <f t="shared" si="27"/>
        <v>1</v>
      </c>
      <c r="P32" s="24">
        <f t="shared" si="28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6"/>
      <c r="B33" s="16">
        <v>25</v>
      </c>
      <c r="C33" s="30" t="s">
        <v>42</v>
      </c>
      <c r="D33" s="17" t="s">
        <v>14</v>
      </c>
      <c r="E33" s="29">
        <v>16740</v>
      </c>
      <c r="F33" s="31">
        <v>1</v>
      </c>
      <c r="G33" s="18">
        <f t="shared" si="24"/>
        <v>16740</v>
      </c>
      <c r="H33" s="1"/>
      <c r="I33" s="19">
        <f t="shared" si="1"/>
        <v>25</v>
      </c>
      <c r="J33" s="20" t="str">
        <f t="shared" si="2"/>
        <v>ПСЧ-4ТМ.05МК.21</v>
      </c>
      <c r="K33" s="21"/>
      <c r="L33" s="22" t="str">
        <f t="shared" si="25"/>
        <v>шт.</v>
      </c>
      <c r="M33" s="23">
        <f t="shared" si="26"/>
        <v>16740</v>
      </c>
      <c r="N33" s="17"/>
      <c r="O33" s="22">
        <f t="shared" si="27"/>
        <v>1</v>
      </c>
      <c r="P33" s="24">
        <f t="shared" si="28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6"/>
      <c r="B34" s="16">
        <v>26</v>
      </c>
      <c r="C34" s="30" t="s">
        <v>43</v>
      </c>
      <c r="D34" s="17" t="s">
        <v>14</v>
      </c>
      <c r="E34" s="29">
        <v>26750</v>
      </c>
      <c r="F34" s="31">
        <v>1</v>
      </c>
      <c r="G34" s="18">
        <f t="shared" si="24"/>
        <v>26750</v>
      </c>
      <c r="H34" s="1"/>
      <c r="I34" s="19">
        <f t="shared" si="1"/>
        <v>26</v>
      </c>
      <c r="J34" s="20" t="str">
        <f t="shared" si="2"/>
        <v>СЭТ-4ТМ.03М.08</v>
      </c>
      <c r="K34" s="21"/>
      <c r="L34" s="22" t="str">
        <f t="shared" si="25"/>
        <v>шт.</v>
      </c>
      <c r="M34" s="23">
        <f t="shared" si="26"/>
        <v>26750</v>
      </c>
      <c r="N34" s="17"/>
      <c r="O34" s="22">
        <f t="shared" si="27"/>
        <v>1</v>
      </c>
      <c r="P34" s="24">
        <f t="shared" si="28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6"/>
      <c r="B35" s="16">
        <v>27</v>
      </c>
      <c r="C35" s="33" t="s">
        <v>21</v>
      </c>
      <c r="D35" s="17" t="s">
        <v>14</v>
      </c>
      <c r="E35" s="28">
        <v>1575</v>
      </c>
      <c r="F35" s="31">
        <v>10</v>
      </c>
      <c r="G35" s="18">
        <f t="shared" si="24"/>
        <v>15750</v>
      </c>
      <c r="H35" s="1"/>
      <c r="I35" s="19">
        <f t="shared" si="1"/>
        <v>27</v>
      </c>
      <c r="J35" s="20" t="str">
        <f t="shared" si="2"/>
        <v>Меркурий 206 RN</v>
      </c>
      <c r="K35" s="21"/>
      <c r="L35" s="22" t="str">
        <f t="shared" si="25"/>
        <v>шт.</v>
      </c>
      <c r="M35" s="23">
        <f t="shared" si="26"/>
        <v>1575</v>
      </c>
      <c r="N35" s="17"/>
      <c r="O35" s="22">
        <f t="shared" si="27"/>
        <v>10</v>
      </c>
      <c r="P35" s="24">
        <f t="shared" si="28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"/>
      <c r="B36" s="16">
        <v>28</v>
      </c>
      <c r="C36" s="30" t="s">
        <v>79</v>
      </c>
      <c r="D36" s="17" t="s">
        <v>14</v>
      </c>
      <c r="E36" s="28">
        <v>2030</v>
      </c>
      <c r="F36" s="31">
        <v>10</v>
      </c>
      <c r="G36" s="18">
        <f t="shared" si="24"/>
        <v>20300</v>
      </c>
      <c r="H36" s="1"/>
      <c r="I36" s="19">
        <f t="shared" si="1"/>
        <v>28</v>
      </c>
      <c r="J36" s="20" t="str">
        <f t="shared" si="2"/>
        <v>Меркурий 206 PRSNO</v>
      </c>
      <c r="K36" s="21"/>
      <c r="L36" s="22" t="str">
        <f t="shared" si="25"/>
        <v>шт.</v>
      </c>
      <c r="M36" s="23">
        <f t="shared" si="26"/>
        <v>2030</v>
      </c>
      <c r="N36" s="17"/>
      <c r="O36" s="22">
        <f t="shared" si="27"/>
        <v>10</v>
      </c>
      <c r="P36" s="24">
        <f t="shared" si="28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6"/>
      <c r="B37" s="16">
        <v>29</v>
      </c>
      <c r="C37" s="30" t="s">
        <v>80</v>
      </c>
      <c r="D37" s="17" t="s">
        <v>14</v>
      </c>
      <c r="E37" s="28">
        <v>3990</v>
      </c>
      <c r="F37" s="31">
        <v>20</v>
      </c>
      <c r="G37" s="18">
        <f t="shared" ref="G37:G54" si="29">E37*F37</f>
        <v>79800</v>
      </c>
      <c r="H37" s="1"/>
      <c r="I37" s="19">
        <f t="shared" si="1"/>
        <v>29</v>
      </c>
      <c r="J37" s="20" t="str">
        <f t="shared" si="2"/>
        <v>Меркурий 203.2Т RBO</v>
      </c>
      <c r="K37" s="21"/>
      <c r="L37" s="22" t="str">
        <f t="shared" ref="L37:L54" si="30">D37</f>
        <v>шт.</v>
      </c>
      <c r="M37" s="23">
        <f t="shared" ref="M37:M69" si="31">E37</f>
        <v>3990</v>
      </c>
      <c r="N37" s="17"/>
      <c r="O37" s="22">
        <f t="shared" ref="O37:O69" si="32">F37</f>
        <v>20</v>
      </c>
      <c r="P37" s="24">
        <f t="shared" ref="P37:P69" si="33">N37*O37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6"/>
      <c r="B38" s="16">
        <v>30</v>
      </c>
      <c r="C38" s="30" t="s">
        <v>81</v>
      </c>
      <c r="D38" s="17" t="s">
        <v>14</v>
      </c>
      <c r="E38" s="28">
        <v>4910</v>
      </c>
      <c r="F38" s="31">
        <v>20</v>
      </c>
      <c r="G38" s="18">
        <f t="shared" ref="G38:G40" si="34">E38*F38</f>
        <v>98200</v>
      </c>
      <c r="H38" s="1"/>
      <c r="I38" s="19">
        <f t="shared" ref="I38:I40" si="35">B38</f>
        <v>30</v>
      </c>
      <c r="J38" s="20" t="str">
        <f t="shared" ref="J38:J40" si="36">C38</f>
        <v>Меркурий 203.2Т LBO</v>
      </c>
      <c r="K38" s="21"/>
      <c r="L38" s="22" t="str">
        <f t="shared" ref="L38:L40" si="37">D38</f>
        <v>шт.</v>
      </c>
      <c r="M38" s="23">
        <f t="shared" ref="M38:M40" si="38">E38</f>
        <v>4910</v>
      </c>
      <c r="N38" s="17"/>
      <c r="O38" s="22">
        <f t="shared" ref="O38:O40" si="39">F38</f>
        <v>20</v>
      </c>
      <c r="P38" s="24">
        <f t="shared" ref="P38:P40" si="40">N38*O38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6"/>
      <c r="B39" s="16">
        <v>31</v>
      </c>
      <c r="C39" s="33" t="s">
        <v>44</v>
      </c>
      <c r="D39" s="17" t="s">
        <v>14</v>
      </c>
      <c r="E39" s="28">
        <v>9590</v>
      </c>
      <c r="F39" s="31">
        <v>10</v>
      </c>
      <c r="G39" s="18">
        <f t="shared" si="34"/>
        <v>95900</v>
      </c>
      <c r="H39" s="1"/>
      <c r="I39" s="19">
        <f t="shared" si="35"/>
        <v>31</v>
      </c>
      <c r="J39" s="20" t="str">
        <f t="shared" si="36"/>
        <v>Mеркурий 234 ARTM-02 PОB.L2</v>
      </c>
      <c r="K39" s="21"/>
      <c r="L39" s="22" t="str">
        <f t="shared" si="37"/>
        <v>шт.</v>
      </c>
      <c r="M39" s="23">
        <f t="shared" si="38"/>
        <v>9590</v>
      </c>
      <c r="N39" s="17"/>
      <c r="O39" s="22">
        <f t="shared" si="39"/>
        <v>10</v>
      </c>
      <c r="P39" s="24">
        <f t="shared" si="4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6"/>
      <c r="B40" s="16">
        <v>32</v>
      </c>
      <c r="C40" s="33" t="s">
        <v>45</v>
      </c>
      <c r="D40" s="17" t="s">
        <v>14</v>
      </c>
      <c r="E40" s="29">
        <v>8990</v>
      </c>
      <c r="F40" s="31">
        <v>10</v>
      </c>
      <c r="G40" s="18">
        <f t="shared" si="34"/>
        <v>89900</v>
      </c>
      <c r="H40" s="1"/>
      <c r="I40" s="19">
        <f t="shared" si="35"/>
        <v>32</v>
      </c>
      <c r="J40" s="20" t="str">
        <f t="shared" si="36"/>
        <v>Mеркурий 234 ARTM-03 PB.L2</v>
      </c>
      <c r="K40" s="21"/>
      <c r="L40" s="22" t="str">
        <f t="shared" si="37"/>
        <v>шт.</v>
      </c>
      <c r="M40" s="23">
        <f t="shared" si="38"/>
        <v>8990</v>
      </c>
      <c r="N40" s="17"/>
      <c r="O40" s="22">
        <f t="shared" si="39"/>
        <v>10</v>
      </c>
      <c r="P40" s="24">
        <f t="shared" si="40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6"/>
      <c r="B41" s="16">
        <v>33</v>
      </c>
      <c r="C41" s="30" t="s">
        <v>46</v>
      </c>
      <c r="D41" s="17" t="s">
        <v>14</v>
      </c>
      <c r="E41" s="28">
        <v>7150</v>
      </c>
      <c r="F41" s="31">
        <v>1</v>
      </c>
      <c r="G41" s="18">
        <f t="shared" si="29"/>
        <v>7150</v>
      </c>
      <c r="H41" s="1"/>
      <c r="I41" s="19">
        <f t="shared" si="1"/>
        <v>33</v>
      </c>
      <c r="J41" s="20" t="str">
        <f t="shared" si="2"/>
        <v>iRDA адаптер ACT-IR220L</v>
      </c>
      <c r="K41" s="21"/>
      <c r="L41" s="22" t="str">
        <f t="shared" si="30"/>
        <v>шт.</v>
      </c>
      <c r="M41" s="23">
        <f t="shared" si="31"/>
        <v>7150</v>
      </c>
      <c r="N41" s="17"/>
      <c r="O41" s="22">
        <f t="shared" si="32"/>
        <v>1</v>
      </c>
      <c r="P41" s="24">
        <f t="shared" si="33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>
      <c r="A42" s="6"/>
      <c r="B42" s="16">
        <v>34</v>
      </c>
      <c r="C42" s="30" t="s">
        <v>47</v>
      </c>
      <c r="D42" s="17" t="s">
        <v>14</v>
      </c>
      <c r="E42" s="29">
        <v>6800</v>
      </c>
      <c r="F42" s="31">
        <v>3</v>
      </c>
      <c r="G42" s="18">
        <f t="shared" si="29"/>
        <v>20400</v>
      </c>
      <c r="H42" s="1"/>
      <c r="I42" s="19">
        <f t="shared" si="1"/>
        <v>34</v>
      </c>
      <c r="J42" s="20" t="str">
        <f t="shared" si="2"/>
        <v>Концентратор трехфазный Меркурий 225.21</v>
      </c>
      <c r="K42" s="21"/>
      <c r="L42" s="22" t="str">
        <f t="shared" si="30"/>
        <v>шт.</v>
      </c>
      <c r="M42" s="23">
        <f t="shared" si="31"/>
        <v>6800</v>
      </c>
      <c r="N42" s="17"/>
      <c r="O42" s="22">
        <f t="shared" si="32"/>
        <v>3</v>
      </c>
      <c r="P42" s="24">
        <f t="shared" si="33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6"/>
      <c r="B43" s="16">
        <v>35</v>
      </c>
      <c r="C43" s="30" t="s">
        <v>48</v>
      </c>
      <c r="D43" s="17" t="s">
        <v>14</v>
      </c>
      <c r="E43" s="28">
        <v>44800</v>
      </c>
      <c r="F43" s="31">
        <v>2</v>
      </c>
      <c r="G43" s="18">
        <f t="shared" si="29"/>
        <v>89600</v>
      </c>
      <c r="H43" s="1"/>
      <c r="I43" s="19">
        <f t="shared" si="1"/>
        <v>35</v>
      </c>
      <c r="J43" s="20" t="str">
        <f t="shared" si="2"/>
        <v>УСПД Меркурий 250.22GRL</v>
      </c>
      <c r="K43" s="21"/>
      <c r="L43" s="22" t="str">
        <f t="shared" si="30"/>
        <v>шт.</v>
      </c>
      <c r="M43" s="23">
        <f t="shared" si="31"/>
        <v>44800</v>
      </c>
      <c r="N43" s="17"/>
      <c r="O43" s="22">
        <f t="shared" si="32"/>
        <v>2</v>
      </c>
      <c r="P43" s="24">
        <f t="shared" si="33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6"/>
      <c r="B44" s="16">
        <v>36</v>
      </c>
      <c r="C44" s="30" t="s">
        <v>49</v>
      </c>
      <c r="D44" s="17" t="s">
        <v>14</v>
      </c>
      <c r="E44" s="29">
        <v>37800</v>
      </c>
      <c r="F44" s="31">
        <v>2</v>
      </c>
      <c r="G44" s="18">
        <f t="shared" si="29"/>
        <v>75600</v>
      </c>
      <c r="H44" s="1"/>
      <c r="I44" s="19">
        <f t="shared" si="1"/>
        <v>36</v>
      </c>
      <c r="J44" s="20" t="str">
        <f t="shared" si="2"/>
        <v>УСПД Меркурий 250.GR.4R</v>
      </c>
      <c r="K44" s="21"/>
      <c r="L44" s="22" t="str">
        <f t="shared" si="30"/>
        <v>шт.</v>
      </c>
      <c r="M44" s="23">
        <f t="shared" si="31"/>
        <v>37800</v>
      </c>
      <c r="N44" s="17"/>
      <c r="O44" s="22">
        <f t="shared" si="32"/>
        <v>2</v>
      </c>
      <c r="P44" s="24">
        <f t="shared" si="33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6"/>
      <c r="B45" s="16">
        <v>37</v>
      </c>
      <c r="C45" s="30" t="s">
        <v>50</v>
      </c>
      <c r="D45" s="17" t="s">
        <v>14</v>
      </c>
      <c r="E45" s="28">
        <v>13800</v>
      </c>
      <c r="F45" s="31">
        <v>1</v>
      </c>
      <c r="G45" s="18">
        <f t="shared" si="29"/>
        <v>13800</v>
      </c>
      <c r="H45" s="1"/>
      <c r="I45" s="19">
        <f t="shared" si="1"/>
        <v>37</v>
      </c>
      <c r="J45" s="20" t="str">
        <f t="shared" si="2"/>
        <v>Коммуникатор С-1.02</v>
      </c>
      <c r="K45" s="21"/>
      <c r="L45" s="22" t="str">
        <f t="shared" si="30"/>
        <v>шт.</v>
      </c>
      <c r="M45" s="23">
        <f t="shared" si="31"/>
        <v>13800</v>
      </c>
      <c r="N45" s="17"/>
      <c r="O45" s="22">
        <f t="shared" si="32"/>
        <v>1</v>
      </c>
      <c r="P45" s="24">
        <f t="shared" si="33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6"/>
      <c r="B46" s="16">
        <v>38</v>
      </c>
      <c r="C46" s="30" t="s">
        <v>51</v>
      </c>
      <c r="D46" s="17" t="s">
        <v>14</v>
      </c>
      <c r="E46" s="29">
        <v>8100</v>
      </c>
      <c r="F46" s="31">
        <v>1</v>
      </c>
      <c r="G46" s="18">
        <f t="shared" si="29"/>
        <v>8100</v>
      </c>
      <c r="H46" s="1"/>
      <c r="I46" s="19">
        <f t="shared" si="1"/>
        <v>38</v>
      </c>
      <c r="J46" s="20" t="str">
        <f t="shared" si="2"/>
        <v>Коммуникатор С-1.02.01</v>
      </c>
      <c r="K46" s="21"/>
      <c r="L46" s="22" t="str">
        <f t="shared" si="30"/>
        <v>шт.</v>
      </c>
      <c r="M46" s="23">
        <f t="shared" si="31"/>
        <v>8100</v>
      </c>
      <c r="N46" s="17"/>
      <c r="O46" s="22">
        <f t="shared" si="32"/>
        <v>1</v>
      </c>
      <c r="P46" s="24">
        <f t="shared" si="33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>
      <c r="A47" s="6"/>
      <c r="B47" s="16">
        <v>39</v>
      </c>
      <c r="C47" s="30" t="s">
        <v>52</v>
      </c>
      <c r="D47" s="17" t="s">
        <v>14</v>
      </c>
      <c r="E47" s="28">
        <v>3150</v>
      </c>
      <c r="F47" s="31">
        <v>1</v>
      </c>
      <c r="G47" s="18">
        <f t="shared" si="29"/>
        <v>3150</v>
      </c>
      <c r="H47" s="1"/>
      <c r="I47" s="19">
        <f t="shared" si="1"/>
        <v>39</v>
      </c>
      <c r="J47" s="20" t="str">
        <f t="shared" si="2"/>
        <v>Устройство сопряжения оптические УСО-2</v>
      </c>
      <c r="K47" s="21"/>
      <c r="L47" s="22" t="str">
        <f t="shared" si="30"/>
        <v>шт.</v>
      </c>
      <c r="M47" s="23">
        <f t="shared" si="31"/>
        <v>3150</v>
      </c>
      <c r="N47" s="17"/>
      <c r="O47" s="22">
        <f t="shared" si="32"/>
        <v>1</v>
      </c>
      <c r="P47" s="24">
        <f t="shared" si="33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6"/>
      <c r="B48" s="16">
        <v>40</v>
      </c>
      <c r="C48" s="30" t="s">
        <v>53</v>
      </c>
      <c r="D48" s="17" t="s">
        <v>14</v>
      </c>
      <c r="E48" s="28">
        <v>5150</v>
      </c>
      <c r="F48" s="31">
        <v>1</v>
      </c>
      <c r="G48" s="18">
        <f t="shared" si="29"/>
        <v>5150</v>
      </c>
      <c r="H48" s="1"/>
      <c r="I48" s="19">
        <f t="shared" si="1"/>
        <v>40</v>
      </c>
      <c r="J48" s="20" t="str">
        <f t="shared" si="2"/>
        <v>Модем PLC M-2.01</v>
      </c>
      <c r="K48" s="21"/>
      <c r="L48" s="22" t="str">
        <f t="shared" si="30"/>
        <v>шт.</v>
      </c>
      <c r="M48" s="23">
        <f t="shared" si="31"/>
        <v>5150</v>
      </c>
      <c r="N48" s="17"/>
      <c r="O48" s="22">
        <f t="shared" si="32"/>
        <v>1</v>
      </c>
      <c r="P48" s="24">
        <f t="shared" si="33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>
      <c r="A49" s="6"/>
      <c r="B49" s="16">
        <v>41</v>
      </c>
      <c r="C49" s="30" t="s">
        <v>54</v>
      </c>
      <c r="D49" s="17" t="s">
        <v>14</v>
      </c>
      <c r="E49" s="29">
        <v>3480</v>
      </c>
      <c r="F49" s="31">
        <v>1</v>
      </c>
      <c r="G49" s="18">
        <f t="shared" si="29"/>
        <v>3480</v>
      </c>
      <c r="H49" s="1"/>
      <c r="I49" s="19">
        <f t="shared" si="1"/>
        <v>41</v>
      </c>
      <c r="J49" s="20" t="str">
        <f t="shared" si="2"/>
        <v>Преобразователь интерфейсов ПИ-2</v>
      </c>
      <c r="K49" s="21"/>
      <c r="L49" s="22" t="str">
        <f t="shared" si="30"/>
        <v>шт.</v>
      </c>
      <c r="M49" s="23">
        <f t="shared" si="31"/>
        <v>3480</v>
      </c>
      <c r="N49" s="17"/>
      <c r="O49" s="22">
        <f t="shared" si="32"/>
        <v>1</v>
      </c>
      <c r="P49" s="24">
        <f t="shared" si="33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6"/>
      <c r="B50" s="16">
        <v>42</v>
      </c>
      <c r="C50" s="30" t="s">
        <v>55</v>
      </c>
      <c r="D50" s="17" t="s">
        <v>14</v>
      </c>
      <c r="E50" s="28">
        <v>5450</v>
      </c>
      <c r="F50" s="31">
        <v>5</v>
      </c>
      <c r="G50" s="18">
        <f t="shared" si="29"/>
        <v>27250</v>
      </c>
      <c r="H50" s="1"/>
      <c r="I50" s="19">
        <f t="shared" si="1"/>
        <v>42</v>
      </c>
      <c r="J50" s="20" t="str">
        <f t="shared" si="2"/>
        <v>GSM/GPRS-модем iRZ ATM21.B</v>
      </c>
      <c r="K50" s="21"/>
      <c r="L50" s="22" t="str">
        <f t="shared" si="30"/>
        <v>шт.</v>
      </c>
      <c r="M50" s="23">
        <f t="shared" si="31"/>
        <v>5450</v>
      </c>
      <c r="N50" s="17"/>
      <c r="O50" s="22">
        <f t="shared" si="32"/>
        <v>5</v>
      </c>
      <c r="P50" s="24">
        <f t="shared" si="33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6"/>
      <c r="B51" s="16">
        <v>43</v>
      </c>
      <c r="C51" s="30" t="s">
        <v>56</v>
      </c>
      <c r="D51" s="17" t="s">
        <v>14</v>
      </c>
      <c r="E51" s="28">
        <v>340</v>
      </c>
      <c r="F51" s="31">
        <v>5</v>
      </c>
      <c r="G51" s="18">
        <f t="shared" si="29"/>
        <v>1700</v>
      </c>
      <c r="H51" s="1"/>
      <c r="I51" s="19">
        <f t="shared" si="1"/>
        <v>43</v>
      </c>
      <c r="J51" s="20" t="str">
        <f t="shared" si="2"/>
        <v>Антенна mini GSM SMA</v>
      </c>
      <c r="K51" s="21"/>
      <c r="L51" s="22" t="str">
        <f t="shared" si="30"/>
        <v>шт.</v>
      </c>
      <c r="M51" s="23">
        <f t="shared" si="31"/>
        <v>340</v>
      </c>
      <c r="N51" s="17"/>
      <c r="O51" s="22">
        <f t="shared" si="32"/>
        <v>5</v>
      </c>
      <c r="P51" s="24">
        <f t="shared" si="33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>
      <c r="A52" s="6"/>
      <c r="B52" s="16">
        <v>44</v>
      </c>
      <c r="C52" s="30" t="s">
        <v>57</v>
      </c>
      <c r="D52" s="17" t="s">
        <v>14</v>
      </c>
      <c r="E52" s="28">
        <v>5420</v>
      </c>
      <c r="F52" s="31">
        <v>5</v>
      </c>
      <c r="G52" s="18">
        <f t="shared" si="29"/>
        <v>27100</v>
      </c>
      <c r="H52" s="1"/>
      <c r="I52" s="19">
        <f t="shared" si="1"/>
        <v>44</v>
      </c>
      <c r="J52" s="20" t="str">
        <f t="shared" si="2"/>
        <v xml:space="preserve">GPRS терминал TELEOFIS WRX768-R4 (R) </v>
      </c>
      <c r="K52" s="21"/>
      <c r="L52" s="22" t="str">
        <f t="shared" si="30"/>
        <v>шт.</v>
      </c>
      <c r="M52" s="23">
        <f t="shared" si="31"/>
        <v>5420</v>
      </c>
      <c r="N52" s="17"/>
      <c r="O52" s="22">
        <f t="shared" si="32"/>
        <v>5</v>
      </c>
      <c r="P52" s="24">
        <f t="shared" si="33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>
      <c r="A53" s="6"/>
      <c r="B53" s="16">
        <v>45</v>
      </c>
      <c r="C53" s="30" t="s">
        <v>58</v>
      </c>
      <c r="D53" s="17" t="s">
        <v>14</v>
      </c>
      <c r="E53" s="28">
        <v>415</v>
      </c>
      <c r="F53" s="31">
        <v>5</v>
      </c>
      <c r="G53" s="18">
        <f t="shared" si="29"/>
        <v>2075</v>
      </c>
      <c r="H53" s="1"/>
      <c r="I53" s="19">
        <f t="shared" si="1"/>
        <v>45</v>
      </c>
      <c r="J53" s="20" t="str">
        <f t="shared" si="2"/>
        <v>3G-антенна TELEOFIS RC30 SMA, магнит, 5 dB, 2м кабель</v>
      </c>
      <c r="K53" s="21"/>
      <c r="L53" s="22" t="str">
        <f t="shared" si="30"/>
        <v>шт.</v>
      </c>
      <c r="M53" s="23">
        <f t="shared" si="31"/>
        <v>415</v>
      </c>
      <c r="N53" s="17"/>
      <c r="O53" s="22">
        <f t="shared" si="32"/>
        <v>5</v>
      </c>
      <c r="P53" s="24">
        <f t="shared" si="33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>
      <c r="A54" s="6"/>
      <c r="B54" s="16">
        <v>46</v>
      </c>
      <c r="C54" s="30" t="s">
        <v>59</v>
      </c>
      <c r="D54" s="17" t="s">
        <v>14</v>
      </c>
      <c r="E54" s="28">
        <v>395</v>
      </c>
      <c r="F54" s="31">
        <v>6</v>
      </c>
      <c r="G54" s="18">
        <f t="shared" si="29"/>
        <v>2370</v>
      </c>
      <c r="H54" s="1"/>
      <c r="I54" s="19">
        <f t="shared" si="1"/>
        <v>46</v>
      </c>
      <c r="J54" s="20" t="str">
        <f t="shared" si="2"/>
        <v>Трансформатор тока Т-0,66 У3, 30/5, кл.0,5, 5ВА</v>
      </c>
      <c r="K54" s="21"/>
      <c r="L54" s="22" t="str">
        <f t="shared" si="30"/>
        <v>шт.</v>
      </c>
      <c r="M54" s="23">
        <f t="shared" si="31"/>
        <v>395</v>
      </c>
      <c r="N54" s="17"/>
      <c r="O54" s="22">
        <f t="shared" si="32"/>
        <v>6</v>
      </c>
      <c r="P54" s="24">
        <f t="shared" si="33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>
      <c r="A55" s="6"/>
      <c r="B55" s="16">
        <v>47</v>
      </c>
      <c r="C55" s="30" t="s">
        <v>60</v>
      </c>
      <c r="D55" s="17" t="s">
        <v>14</v>
      </c>
      <c r="E55" s="28">
        <v>395</v>
      </c>
      <c r="F55" s="31">
        <v>6</v>
      </c>
      <c r="G55" s="18">
        <f t="shared" ref="G55:G69" si="41">E55*F55</f>
        <v>2370</v>
      </c>
      <c r="H55" s="1"/>
      <c r="I55" s="19">
        <f t="shared" si="1"/>
        <v>47</v>
      </c>
      <c r="J55" s="20" t="str">
        <f t="shared" si="2"/>
        <v>Трансформатор тока Т-0,66 У3, 40/5, кл.0,5, 5ВА</v>
      </c>
      <c r="K55" s="21"/>
      <c r="L55" s="22" t="str">
        <f t="shared" ref="L55:L69" si="42">D55</f>
        <v>шт.</v>
      </c>
      <c r="M55" s="23">
        <f t="shared" ref="M55:M68" si="43">E55</f>
        <v>395</v>
      </c>
      <c r="N55" s="17"/>
      <c r="O55" s="22">
        <f t="shared" ref="O55:O68" si="44">F55</f>
        <v>6</v>
      </c>
      <c r="P55" s="24">
        <f t="shared" ref="P55:P68" si="45">N55*O55</f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>
      <c r="A56" s="6"/>
      <c r="B56" s="16">
        <v>48</v>
      </c>
      <c r="C56" s="30" t="s">
        <v>61</v>
      </c>
      <c r="D56" s="17" t="s">
        <v>14</v>
      </c>
      <c r="E56" s="28">
        <v>395</v>
      </c>
      <c r="F56" s="31">
        <v>30</v>
      </c>
      <c r="G56" s="18">
        <f t="shared" si="41"/>
        <v>11850</v>
      </c>
      <c r="H56" s="1"/>
      <c r="I56" s="19">
        <f t="shared" si="1"/>
        <v>48</v>
      </c>
      <c r="J56" s="20" t="str">
        <f t="shared" si="2"/>
        <v>Трансформатор тока Т-0,66 У3, 50/5, кл.0,5, 5ВА</v>
      </c>
      <c r="K56" s="21"/>
      <c r="L56" s="22" t="str">
        <f t="shared" si="42"/>
        <v>шт.</v>
      </c>
      <c r="M56" s="23">
        <f t="shared" si="43"/>
        <v>395</v>
      </c>
      <c r="N56" s="17"/>
      <c r="O56" s="22">
        <f t="shared" si="44"/>
        <v>30</v>
      </c>
      <c r="P56" s="24">
        <f t="shared" si="45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>
      <c r="A57" s="6"/>
      <c r="B57" s="16">
        <v>49</v>
      </c>
      <c r="C57" s="30" t="s">
        <v>62</v>
      </c>
      <c r="D57" s="17" t="s">
        <v>14</v>
      </c>
      <c r="E57" s="28">
        <v>395</v>
      </c>
      <c r="F57" s="31">
        <v>51</v>
      </c>
      <c r="G57" s="18">
        <f t="shared" si="41"/>
        <v>20145</v>
      </c>
      <c r="H57" s="1"/>
      <c r="I57" s="19">
        <f t="shared" si="1"/>
        <v>49</v>
      </c>
      <c r="J57" s="20" t="str">
        <f t="shared" si="2"/>
        <v>Трансформатор тока Т-0,66 У3, 75/5, кл.0,5, 5ВА</v>
      </c>
      <c r="K57" s="21"/>
      <c r="L57" s="22" t="str">
        <f t="shared" si="42"/>
        <v>шт.</v>
      </c>
      <c r="M57" s="23">
        <f t="shared" si="43"/>
        <v>395</v>
      </c>
      <c r="N57" s="17"/>
      <c r="O57" s="22">
        <f t="shared" si="44"/>
        <v>51</v>
      </c>
      <c r="P57" s="24">
        <f t="shared" si="45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>
      <c r="A58" s="6"/>
      <c r="B58" s="16">
        <v>50</v>
      </c>
      <c r="C58" s="30" t="s">
        <v>63</v>
      </c>
      <c r="D58" s="17" t="s">
        <v>14</v>
      </c>
      <c r="E58" s="28">
        <v>395</v>
      </c>
      <c r="F58" s="31">
        <v>60</v>
      </c>
      <c r="G58" s="18">
        <f t="shared" si="41"/>
        <v>23700</v>
      </c>
      <c r="H58" s="1"/>
      <c r="I58" s="19">
        <f t="shared" si="1"/>
        <v>50</v>
      </c>
      <c r="J58" s="20" t="str">
        <f t="shared" si="2"/>
        <v>Трансформатор тока Т-0,66 У3, 100/5, кл.0,5, 5ВА</v>
      </c>
      <c r="K58" s="21"/>
      <c r="L58" s="22" t="str">
        <f t="shared" si="42"/>
        <v>шт.</v>
      </c>
      <c r="M58" s="23">
        <f t="shared" si="43"/>
        <v>395</v>
      </c>
      <c r="N58" s="17"/>
      <c r="O58" s="22">
        <f t="shared" si="44"/>
        <v>60</v>
      </c>
      <c r="P58" s="24">
        <f t="shared" si="45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>
      <c r="A59" s="6"/>
      <c r="B59" s="16">
        <v>51</v>
      </c>
      <c r="C59" s="30" t="s">
        <v>64</v>
      </c>
      <c r="D59" s="17" t="s">
        <v>14</v>
      </c>
      <c r="E59" s="29">
        <v>395</v>
      </c>
      <c r="F59" s="31">
        <v>51</v>
      </c>
      <c r="G59" s="18">
        <f t="shared" si="41"/>
        <v>20145</v>
      </c>
      <c r="H59" s="1"/>
      <c r="I59" s="19">
        <f t="shared" si="1"/>
        <v>51</v>
      </c>
      <c r="J59" s="20" t="str">
        <f t="shared" si="2"/>
        <v>Трансформатор тока Т-0,66 У3, 150/5, кл.0,5, 5ВА</v>
      </c>
      <c r="K59" s="21"/>
      <c r="L59" s="22" t="str">
        <f t="shared" si="42"/>
        <v>шт.</v>
      </c>
      <c r="M59" s="23">
        <f t="shared" si="43"/>
        <v>395</v>
      </c>
      <c r="N59" s="17"/>
      <c r="O59" s="22">
        <f t="shared" si="44"/>
        <v>51</v>
      </c>
      <c r="P59" s="24">
        <f t="shared" si="45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>
      <c r="A60" s="6"/>
      <c r="B60" s="16">
        <v>52</v>
      </c>
      <c r="C60" s="30" t="s">
        <v>65</v>
      </c>
      <c r="D60" s="17" t="s">
        <v>14</v>
      </c>
      <c r="E60" s="28">
        <v>395</v>
      </c>
      <c r="F60" s="31">
        <v>51</v>
      </c>
      <c r="G60" s="18">
        <f t="shared" si="41"/>
        <v>20145</v>
      </c>
      <c r="H60" s="1"/>
      <c r="I60" s="19">
        <f t="shared" si="1"/>
        <v>52</v>
      </c>
      <c r="J60" s="20" t="str">
        <f t="shared" si="2"/>
        <v>Трансформатор тока ТШП М-0,66 У3, 200/5, кл.0,5, 5ВА</v>
      </c>
      <c r="K60" s="21"/>
      <c r="L60" s="22" t="str">
        <f t="shared" si="42"/>
        <v>шт.</v>
      </c>
      <c r="M60" s="23">
        <f t="shared" si="43"/>
        <v>395</v>
      </c>
      <c r="N60" s="17"/>
      <c r="O60" s="22">
        <f t="shared" si="44"/>
        <v>51</v>
      </c>
      <c r="P60" s="24">
        <f t="shared" si="45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>
      <c r="A61" s="6"/>
      <c r="B61" s="16">
        <v>53</v>
      </c>
      <c r="C61" s="30" t="s">
        <v>66</v>
      </c>
      <c r="D61" s="17" t="s">
        <v>14</v>
      </c>
      <c r="E61" s="28">
        <v>395</v>
      </c>
      <c r="F61" s="31">
        <v>6</v>
      </c>
      <c r="G61" s="18">
        <f t="shared" si="41"/>
        <v>2370</v>
      </c>
      <c r="H61" s="1"/>
      <c r="I61" s="19">
        <f t="shared" si="1"/>
        <v>53</v>
      </c>
      <c r="J61" s="20" t="str">
        <f t="shared" si="2"/>
        <v>Трансформатор тока ТШП М-0,66 У3, 250/5, кл.0,5, 5ВА</v>
      </c>
      <c r="K61" s="21"/>
      <c r="L61" s="22" t="str">
        <f t="shared" si="42"/>
        <v>шт.</v>
      </c>
      <c r="M61" s="23">
        <f t="shared" si="43"/>
        <v>395</v>
      </c>
      <c r="N61" s="17"/>
      <c r="O61" s="22">
        <f t="shared" si="44"/>
        <v>6</v>
      </c>
      <c r="P61" s="24">
        <f t="shared" si="45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>
      <c r="A62" s="6"/>
      <c r="B62" s="16">
        <v>54</v>
      </c>
      <c r="C62" s="30" t="s">
        <v>67</v>
      </c>
      <c r="D62" s="17" t="s">
        <v>14</v>
      </c>
      <c r="E62" s="28">
        <v>395</v>
      </c>
      <c r="F62" s="31">
        <v>18</v>
      </c>
      <c r="G62" s="18">
        <f t="shared" si="41"/>
        <v>7110</v>
      </c>
      <c r="H62" s="1"/>
      <c r="I62" s="19">
        <f t="shared" si="1"/>
        <v>54</v>
      </c>
      <c r="J62" s="20" t="str">
        <f t="shared" si="2"/>
        <v>Трансформатор тока ТШП М-0,66 У3, 300/5, кл.0,5, 5ВА</v>
      </c>
      <c r="K62" s="21"/>
      <c r="L62" s="22" t="str">
        <f t="shared" si="42"/>
        <v>шт.</v>
      </c>
      <c r="M62" s="23">
        <f t="shared" si="43"/>
        <v>395</v>
      </c>
      <c r="N62" s="17"/>
      <c r="O62" s="22">
        <f t="shared" si="44"/>
        <v>18</v>
      </c>
      <c r="P62" s="24">
        <f t="shared" si="45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>
      <c r="A63" s="6"/>
      <c r="B63" s="16">
        <v>55</v>
      </c>
      <c r="C63" s="30" t="s">
        <v>68</v>
      </c>
      <c r="D63" s="17" t="s">
        <v>14</v>
      </c>
      <c r="E63" s="28">
        <v>395</v>
      </c>
      <c r="F63" s="31">
        <v>12</v>
      </c>
      <c r="G63" s="18">
        <f t="shared" si="41"/>
        <v>4740</v>
      </c>
      <c r="H63" s="1"/>
      <c r="I63" s="19">
        <f t="shared" si="1"/>
        <v>55</v>
      </c>
      <c r="J63" s="20" t="str">
        <f t="shared" si="2"/>
        <v>Трансформатор тока ТШП М-0,66 У3, 400/5, кл.0,5, 5ВА</v>
      </c>
      <c r="K63" s="21"/>
      <c r="L63" s="22" t="str">
        <f t="shared" si="42"/>
        <v>шт.</v>
      </c>
      <c r="M63" s="23">
        <f t="shared" si="43"/>
        <v>395</v>
      </c>
      <c r="N63" s="17"/>
      <c r="O63" s="22">
        <f t="shared" si="44"/>
        <v>12</v>
      </c>
      <c r="P63" s="24">
        <f t="shared" si="45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>
      <c r="A64" s="6"/>
      <c r="B64" s="16">
        <v>56</v>
      </c>
      <c r="C64" s="30" t="s">
        <v>69</v>
      </c>
      <c r="D64" s="17" t="s">
        <v>14</v>
      </c>
      <c r="E64" s="28">
        <v>465</v>
      </c>
      <c r="F64" s="31">
        <v>12</v>
      </c>
      <c r="G64" s="18">
        <f t="shared" si="41"/>
        <v>5580</v>
      </c>
      <c r="H64" s="1"/>
      <c r="I64" s="19">
        <f t="shared" si="1"/>
        <v>56</v>
      </c>
      <c r="J64" s="20" t="str">
        <f t="shared" si="2"/>
        <v>Трансформатор тока ТШП М-0,66 У3, 600/5, кл.0,5, 5ВА</v>
      </c>
      <c r="K64" s="21"/>
      <c r="L64" s="22" t="str">
        <f t="shared" si="42"/>
        <v>шт.</v>
      </c>
      <c r="M64" s="23">
        <f t="shared" si="43"/>
        <v>465</v>
      </c>
      <c r="N64" s="17"/>
      <c r="O64" s="22">
        <f t="shared" si="44"/>
        <v>12</v>
      </c>
      <c r="P64" s="24">
        <f t="shared" si="45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>
      <c r="A65" s="6"/>
      <c r="B65" s="16">
        <v>57</v>
      </c>
      <c r="C65" s="30" t="s">
        <v>70</v>
      </c>
      <c r="D65" s="17" t="s">
        <v>14</v>
      </c>
      <c r="E65" s="28">
        <v>495</v>
      </c>
      <c r="F65" s="31">
        <v>6</v>
      </c>
      <c r="G65" s="18">
        <f t="shared" si="41"/>
        <v>2970</v>
      </c>
      <c r="H65" s="1"/>
      <c r="I65" s="19">
        <f t="shared" si="1"/>
        <v>57</v>
      </c>
      <c r="J65" s="20" t="str">
        <f t="shared" si="2"/>
        <v>Трансформатор тока ТШП М-0,66 У3, 800/5, кл.0,5, 5ВА</v>
      </c>
      <c r="K65" s="21"/>
      <c r="L65" s="22" t="str">
        <f t="shared" si="42"/>
        <v>шт.</v>
      </c>
      <c r="M65" s="23">
        <f t="shared" si="43"/>
        <v>495</v>
      </c>
      <c r="N65" s="17"/>
      <c r="O65" s="22">
        <f t="shared" si="44"/>
        <v>6</v>
      </c>
      <c r="P65" s="24">
        <f t="shared" si="45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>
      <c r="A66" s="6"/>
      <c r="B66" s="16">
        <v>58</v>
      </c>
      <c r="C66" s="30" t="s">
        <v>71</v>
      </c>
      <c r="D66" s="17" t="s">
        <v>14</v>
      </c>
      <c r="E66" s="29">
        <v>565</v>
      </c>
      <c r="F66" s="31">
        <v>6</v>
      </c>
      <c r="G66" s="18">
        <f t="shared" si="41"/>
        <v>3390</v>
      </c>
      <c r="H66" s="1"/>
      <c r="I66" s="19">
        <f t="shared" si="1"/>
        <v>58</v>
      </c>
      <c r="J66" s="20" t="str">
        <f t="shared" si="2"/>
        <v>Трансформатор тока ТШП М-0,66 У3, 1000/5, кл.0,5, 5ВА</v>
      </c>
      <c r="K66" s="21"/>
      <c r="L66" s="22" t="str">
        <f t="shared" si="42"/>
        <v>шт.</v>
      </c>
      <c r="M66" s="23">
        <f t="shared" si="43"/>
        <v>565</v>
      </c>
      <c r="N66" s="17"/>
      <c r="O66" s="22">
        <f t="shared" si="44"/>
        <v>6</v>
      </c>
      <c r="P66" s="24">
        <f t="shared" si="45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>
      <c r="A67" s="6"/>
      <c r="B67" s="16">
        <v>59</v>
      </c>
      <c r="C67" s="30" t="s">
        <v>72</v>
      </c>
      <c r="D67" s="17" t="s">
        <v>14</v>
      </c>
      <c r="E67" s="28">
        <v>685</v>
      </c>
      <c r="F67" s="31">
        <v>6</v>
      </c>
      <c r="G67" s="18">
        <f t="shared" si="41"/>
        <v>4110</v>
      </c>
      <c r="H67" s="1"/>
      <c r="I67" s="19">
        <f t="shared" si="1"/>
        <v>59</v>
      </c>
      <c r="J67" s="20" t="str">
        <f t="shared" si="2"/>
        <v>Трансформатор тока ТШП М-0,66 У3, 1500/5, кл.0,5, 5ВА</v>
      </c>
      <c r="K67" s="21"/>
      <c r="L67" s="22" t="str">
        <f t="shared" si="42"/>
        <v>шт.</v>
      </c>
      <c r="M67" s="23">
        <f t="shared" si="43"/>
        <v>685</v>
      </c>
      <c r="N67" s="17"/>
      <c r="O67" s="22">
        <f t="shared" si="44"/>
        <v>6</v>
      </c>
      <c r="P67" s="24">
        <f t="shared" si="45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>
      <c r="A68" s="6"/>
      <c r="B68" s="16">
        <v>60</v>
      </c>
      <c r="C68" s="30" t="s">
        <v>73</v>
      </c>
      <c r="D68" s="17" t="s">
        <v>14</v>
      </c>
      <c r="E68" s="29">
        <v>765</v>
      </c>
      <c r="F68" s="31">
        <v>6</v>
      </c>
      <c r="G68" s="18">
        <f t="shared" si="41"/>
        <v>4590</v>
      </c>
      <c r="H68" s="1"/>
      <c r="I68" s="19">
        <f t="shared" si="1"/>
        <v>60</v>
      </c>
      <c r="J68" s="20" t="str">
        <f t="shared" si="2"/>
        <v>Трансформатор тока ТШП М-0,66 У3, 2000/5, кл.0,5, 5ВА</v>
      </c>
      <c r="K68" s="21"/>
      <c r="L68" s="22" t="str">
        <f t="shared" si="42"/>
        <v>шт.</v>
      </c>
      <c r="M68" s="23">
        <f t="shared" si="43"/>
        <v>765</v>
      </c>
      <c r="N68" s="17"/>
      <c r="O68" s="22">
        <f t="shared" si="44"/>
        <v>6</v>
      </c>
      <c r="P68" s="24">
        <f t="shared" si="45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thickBot="1">
      <c r="A69" s="6"/>
      <c r="B69" s="16">
        <v>61</v>
      </c>
      <c r="C69" s="30" t="s">
        <v>74</v>
      </c>
      <c r="D69" s="17" t="s">
        <v>14</v>
      </c>
      <c r="E69" s="29">
        <v>465</v>
      </c>
      <c r="F69" s="31">
        <v>3</v>
      </c>
      <c r="G69" s="18">
        <f t="shared" si="41"/>
        <v>1395</v>
      </c>
      <c r="H69" s="1"/>
      <c r="I69" s="19">
        <f t="shared" ref="I69:J69" si="46">B69</f>
        <v>61</v>
      </c>
      <c r="J69" s="20" t="str">
        <f t="shared" si="46"/>
        <v>Трансформатор тока ТШП М-0,66 У3, 600/5, кл.0,5S, 5ВА</v>
      </c>
      <c r="K69" s="25"/>
      <c r="L69" s="22" t="str">
        <f t="shared" si="42"/>
        <v>шт.</v>
      </c>
      <c r="M69" s="23">
        <f t="shared" si="31"/>
        <v>465</v>
      </c>
      <c r="N69" s="26"/>
      <c r="O69" s="22">
        <f t="shared" si="32"/>
        <v>3</v>
      </c>
      <c r="P69" s="27">
        <f t="shared" si="33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thickBot="1">
      <c r="A70" s="6"/>
      <c r="B70" s="38" t="s">
        <v>7</v>
      </c>
      <c r="C70" s="39"/>
      <c r="D70" s="39"/>
      <c r="E70" s="39"/>
      <c r="F70" s="40"/>
      <c r="G70" s="11">
        <f>SUM(G9:G69)</f>
        <v>1740000</v>
      </c>
      <c r="H70" s="1"/>
      <c r="I70" s="38" t="s">
        <v>7</v>
      </c>
      <c r="J70" s="39"/>
      <c r="K70" s="39"/>
      <c r="L70" s="39"/>
      <c r="M70" s="39"/>
      <c r="N70" s="39"/>
      <c r="O70" s="40"/>
      <c r="P70" s="11">
        <f>SUM(P9:P69)</f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6"/>
      <c r="B71" s="50" t="s">
        <v>19</v>
      </c>
      <c r="C71" s="51"/>
      <c r="D71" s="51"/>
      <c r="E71" s="51"/>
      <c r="F71" s="15">
        <v>0.2</v>
      </c>
      <c r="G71" s="12">
        <f>G70*F71</f>
        <v>348000</v>
      </c>
      <c r="H71" s="1"/>
      <c r="I71" s="50" t="s">
        <v>19</v>
      </c>
      <c r="J71" s="51"/>
      <c r="K71" s="51"/>
      <c r="L71" s="51"/>
      <c r="M71" s="51"/>
      <c r="N71" s="51"/>
      <c r="O71" s="15">
        <v>0.2</v>
      </c>
      <c r="P71" s="12">
        <f>P70*O71</f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thickBot="1">
      <c r="A72" s="6"/>
      <c r="B72" s="43" t="s">
        <v>8</v>
      </c>
      <c r="C72" s="44"/>
      <c r="D72" s="44"/>
      <c r="E72" s="44"/>
      <c r="F72" s="45"/>
      <c r="G72" s="13">
        <f>G70+G71</f>
        <v>2088000</v>
      </c>
      <c r="H72" s="1"/>
      <c r="I72" s="43" t="s">
        <v>8</v>
      </c>
      <c r="J72" s="44"/>
      <c r="K72" s="44"/>
      <c r="L72" s="44"/>
      <c r="M72" s="44"/>
      <c r="N72" s="44"/>
      <c r="O72" s="45"/>
      <c r="P72" s="13">
        <f>P70+P71</f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.75" hidden="1" customHeight="1">
      <c r="B73" s="34" t="s">
        <v>17</v>
      </c>
      <c r="C73" s="34"/>
      <c r="D73" s="34"/>
      <c r="E73" s="34"/>
      <c r="F73" s="34"/>
      <c r="G73" s="34"/>
      <c r="H73" s="1"/>
      <c r="I73" s="1"/>
      <c r="J73" s="1"/>
      <c r="K73" s="1"/>
      <c r="L73" s="2"/>
      <c r="M73" s="2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1.5" hidden="1" customHeight="1">
      <c r="B74" s="34" t="s">
        <v>18</v>
      </c>
      <c r="C74" s="34"/>
      <c r="D74" s="34"/>
      <c r="E74" s="34"/>
      <c r="F74" s="34"/>
      <c r="G74" s="3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1"/>
    </row>
    <row r="75" spans="1:26">
      <c r="Z75" s="1"/>
    </row>
  </sheetData>
  <mergeCells count="13">
    <mergeCell ref="B74:G74"/>
    <mergeCell ref="I7:P7"/>
    <mergeCell ref="I70:O70"/>
    <mergeCell ref="B73:G73"/>
    <mergeCell ref="B1:P1"/>
    <mergeCell ref="B3:E3"/>
    <mergeCell ref="B70:F70"/>
    <mergeCell ref="B72:F72"/>
    <mergeCell ref="B4:G4"/>
    <mergeCell ref="B7:G7"/>
    <mergeCell ref="I72:O72"/>
    <mergeCell ref="B71:E71"/>
    <mergeCell ref="I71:N71"/>
  </mergeCells>
  <pageMargins left="0.39370078740157483" right="0.39370078740157483" top="0.78740157480314965" bottom="0.59055118110236227" header="0.31496062992125984" footer="0.31496062992125984"/>
  <pageSetup paperSize="9" scale="74" fitToHeight="3" orientation="landscape" r:id="rId1"/>
  <ignoredErrors>
    <ignoredError sqref="L37 L54 L41:L4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2018-11-30T08:24:07Z</cp:lastPrinted>
  <dcterms:created xsi:type="dcterms:W3CDTF">2018-05-22T01:14:50Z</dcterms:created>
  <dcterms:modified xsi:type="dcterms:W3CDTF">2019-11-06T06:57:07Z</dcterms:modified>
</cp:coreProperties>
</file>