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ЗП СЧЕТЧИКИ Лот 8 ТПиР ОТМ ИТ 2020\"/>
    </mc:Choice>
  </mc:AlternateContent>
  <bookViews>
    <workbookView xWindow="0" yWindow="0" windowWidth="24000" windowHeight="900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КП'!$A$1:$Q$31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9" i="1"/>
  <c r="N9" i="1"/>
  <c r="Q14" i="1" l="1"/>
  <c r="Q15" i="1"/>
  <c r="Q16" i="1"/>
  <c r="Q17" i="1"/>
  <c r="Q18" i="1"/>
  <c r="Q19" i="1"/>
  <c r="Q20" i="1"/>
  <c r="Q21" i="1"/>
  <c r="Q22" i="1"/>
  <c r="Q23" i="1"/>
  <c r="Q24" i="1"/>
  <c r="Q25" i="1"/>
  <c r="Q9" i="1"/>
  <c r="Q10" i="1"/>
  <c r="Q11" i="1"/>
  <c r="Q12" i="1"/>
  <c r="Q13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G14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Q27" i="1" l="1"/>
  <c r="G27" i="1"/>
  <c r="M26" i="1"/>
  <c r="Q26" i="1"/>
  <c r="G28" i="1" l="1"/>
  <c r="G29" i="1" s="1"/>
  <c r="Q28" i="1"/>
  <c r="Q29" i="1" s="1"/>
  <c r="F3" i="1"/>
</calcChain>
</file>

<file path=xl/sharedStrings.xml><?xml version="1.0" encoding="utf-8"?>
<sst xmlns="http://schemas.openxmlformats.org/spreadsheetml/2006/main" count="120" uniqueCount="60">
  <si>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</si>
  <si>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</si>
  <si>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</si>
  <si>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</si>
  <si>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</si>
  <si>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</si>
  <si>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</si>
  <si>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</si>
  <si>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</si>
  <si>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</si>
  <si>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</si>
  <si>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</si>
  <si>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</si>
  <si>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</si>
  <si>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</si>
  <si>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</si>
  <si>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</si>
  <si>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</si>
  <si>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</si>
  <si>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</si>
  <si>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</si>
  <si>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</si>
  <si>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</si>
  <si>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шт.</t>
  </si>
  <si>
    <t>2</t>
  </si>
  <si>
    <t>3</t>
  </si>
  <si>
    <t>4</t>
  </si>
  <si>
    <t>связное оборудование с передачей данных по PLC</t>
  </si>
  <si>
    <t>связное оборудование с передачей данных по радиоканалу (LPWAN или LTE CAT-NB)</t>
  </si>
  <si>
    <t>связное оборудование с передачей данных по RS-485</t>
  </si>
  <si>
    <t>10</t>
  </si>
  <si>
    <t>1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</si>
  <si>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</si>
  <si>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</si>
  <si>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</si>
  <si>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</si>
  <si>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</si>
  <si>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</si>
  <si>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</si>
  <si>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</si>
  <si>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</si>
  <si>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</si>
  <si>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</si>
  <si>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</si>
  <si>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</si>
  <si>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Однофазный счетчик с возможностью подключения к ИСУ с передачей данных по PLC</t>
  </si>
  <si>
    <t>Однофазный счетчик с возможностью подключения к ИСУ с передачей данных по радиоканалу (LPWAN или LTE CAT-NB)</t>
  </si>
  <si>
    <t>Однофазный счетчик с возможностью подключения к ИСУ с передачей данных по RS-485</t>
  </si>
  <si>
    <t>Однофазный счетчик с возможностью подключения к ИСУ с передачей данных по GPRS</t>
  </si>
  <si>
    <t>Однофазный счетчик с возможностью подключения к ИСУ с передачей данных по NB-IoT</t>
  </si>
  <si>
    <t>Трехфазный счетчик прямого включения с возможностью подключения к ИСУ с передачей данных по PLC</t>
  </si>
  <si>
    <t>Трехфазный счетчик прямого включения с возможностью подключения к ИСУ с передачей данных по радиоканалу (LPWAN или LTE CAT-NB)</t>
  </si>
  <si>
    <t>Трехфазный счетчик прямого включения с возможностью подключения к ИСУ с передачей данных по RS-485</t>
  </si>
  <si>
    <t>Трехфазный счетчик прямого включения с возможностью подключения к ИСУ с передачей данных по GPRS</t>
  </si>
  <si>
    <t>Трехфазный счетчик прямого включения с возможностью подключения к ИСУ с передачей данных по NB-IoT</t>
  </si>
  <si>
    <t>Трехфазный счетчик трансформаторного включения с возможностью подключения к ИСУ с передачей данных по PLC</t>
  </si>
  <si>
    <t>Трехфазный счетчик трансформаторного включения с возможностью подключения к ИСУ с передачей данных по радиоканалу (LPWAN или LTE CAT-NB)</t>
  </si>
  <si>
    <t>Трехфазный счетчик трансформаторного включения с возможностью подключения к ИСУ с передачей данных по RS-485</t>
  </si>
  <si>
    <t>Трехфазный счетчик трансформаторного включения с возможностью подключения к ИСУ с передачей данных по GPRS</t>
  </si>
  <si>
    <t>Трехфазный счетчик трансформаторного включения с возможностью подключения к ИСУ с передачей данных по NB-IoT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</si>
</sst>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/>
    </xf>
    <xf numFmtId="4" fontId="15" fillId="4" borderId="16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0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16" fillId="4" borderId="10" xfId="0" applyNumberFormat="1" applyFont="1" applyFill="1" applyBorder="1" applyAlignment="1" applyProtection="1">
      <alignment horizontal="right" vertical="center" wrapText="1"/>
    </xf>
    <xf numFmtId="4" fontId="16" fillId="4" borderId="11" xfId="0" applyNumberFormat="1" applyFont="1" applyFill="1" applyBorder="1" applyAlignment="1" applyProtection="1">
      <alignment horizontal="right" vertical="center" wrapText="1"/>
    </xf>
    <xf numFmtId="4" fontId="16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4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tabSelected="1" zoomScale="85" zoomScaleNormal="85" workbookViewId="0">
      <selection activeCell="G32" sqref="G32"/>
    </sheetView>
  </sheetViews>
  <sheetFormatPr defaultRowHeight="15" x14ac:dyDescent="0.25"/>
  <cols>
    <col min="1" max="1" width="4.5703125" customWidth="1"/>
    <col min="2" max="2" width="9.140625" customWidth="1"/>
    <col min="3" max="3" width="41.28515625" customWidth="1"/>
    <col min="4" max="4" width="7.140625" customWidth="1"/>
    <col min="5" max="5" width="17.140625" customWidth="1"/>
    <col min="6" max="6" width="14.85546875" customWidth="1"/>
    <col min="7" max="7" width="22.85546875" customWidth="1"/>
    <col min="10" max="10" width="41.1406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40" t="s">
        <v>17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1" t="s">
        <v>10</v>
      </c>
      <c r="C3" s="32"/>
      <c r="D3" s="32"/>
      <c r="E3" s="41"/>
      <c r="F3" s="26">
        <f>G27</f>
        <v>11826726</v>
      </c>
      <c r="G3" s="21" t="s">
        <v>2</v>
      </c>
      <c r="H3" s="1"/>
      <c r="I3" s="31" t="s">
        <v>22</v>
      </c>
      <c r="J3" s="32"/>
      <c r="K3" s="32"/>
      <c r="L3" s="32"/>
      <c r="M3" s="32"/>
      <c r="N3" s="32"/>
      <c r="O3" s="32"/>
      <c r="P3" s="32"/>
      <c r="Q3" s="33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48"/>
      <c r="C4" s="48"/>
      <c r="D4" s="48"/>
      <c r="E4" s="48"/>
      <c r="F4" s="48"/>
      <c r="G4" s="48"/>
      <c r="H4" s="1"/>
      <c r="I4" s="55" t="s">
        <v>18</v>
      </c>
      <c r="J4" s="55"/>
      <c r="K4" s="55"/>
      <c r="L4" s="5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5" t="s">
        <v>19</v>
      </c>
      <c r="J5" s="25"/>
      <c r="K5" s="25"/>
      <c r="L5" s="2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9" t="s">
        <v>11</v>
      </c>
      <c r="C7" s="41"/>
      <c r="D7" s="50"/>
      <c r="E7" s="50"/>
      <c r="F7" s="51"/>
      <c r="G7" s="52"/>
      <c r="H7" s="5"/>
      <c r="I7" s="31" t="s">
        <v>21</v>
      </c>
      <c r="J7" s="32"/>
      <c r="K7" s="32"/>
      <c r="L7" s="32"/>
      <c r="M7" s="32"/>
      <c r="N7" s="32"/>
      <c r="O7" s="32"/>
      <c r="P7" s="32"/>
      <c r="Q7" s="33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7" customHeight="1" x14ac:dyDescent="0.25">
      <c r="A9" s="6"/>
      <c r="B9" s="27" t="s">
        <v>31</v>
      </c>
      <c r="C9" s="11" t="s">
        <v>45</v>
      </c>
      <c r="D9" s="12" t="s">
        <v>23</v>
      </c>
      <c r="E9" s="12">
        <v>5173.91</v>
      </c>
      <c r="F9" s="13">
        <v>791</v>
      </c>
      <c r="G9" s="20">
        <f t="shared" ref="G9:G26" si="0">E9*F9</f>
        <v>4092562.81</v>
      </c>
      <c r="H9" s="1"/>
      <c r="I9" s="27" t="s">
        <v>31</v>
      </c>
      <c r="J9" s="11" t="s">
        <v>45</v>
      </c>
      <c r="K9" s="14"/>
      <c r="L9" s="14"/>
      <c r="M9" s="18" t="str">
        <f t="shared" ref="M9:M25" si="1">D9</f>
        <v>шт.</v>
      </c>
      <c r="N9" s="22">
        <f>E9</f>
        <v>5173.91</v>
      </c>
      <c r="O9" s="12"/>
      <c r="P9" s="18">
        <f>F9</f>
        <v>791</v>
      </c>
      <c r="Q9" s="19">
        <f t="shared" ref="Q9:Q13" si="2"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9" customHeight="1" x14ac:dyDescent="0.25">
      <c r="A10" s="6"/>
      <c r="B10" s="27" t="s">
        <v>24</v>
      </c>
      <c r="C10" s="11" t="s">
        <v>46</v>
      </c>
      <c r="D10" s="12" t="s">
        <v>23</v>
      </c>
      <c r="E10" s="12">
        <v>5173.91</v>
      </c>
      <c r="F10" s="13">
        <v>791</v>
      </c>
      <c r="G10" s="20">
        <f t="shared" si="0"/>
        <v>4092562.81</v>
      </c>
      <c r="H10" s="1"/>
      <c r="I10" s="27" t="s">
        <v>24</v>
      </c>
      <c r="J10" s="11" t="s">
        <v>46</v>
      </c>
      <c r="K10" s="14"/>
      <c r="L10" s="14"/>
      <c r="M10" s="18" t="str">
        <f t="shared" si="1"/>
        <v>шт.</v>
      </c>
      <c r="N10" s="22">
        <f t="shared" ref="N10:N26" si="3">E10</f>
        <v>5173.91</v>
      </c>
      <c r="O10" s="12"/>
      <c r="P10" s="18">
        <f t="shared" ref="P10:P26" si="4">F10</f>
        <v>791</v>
      </c>
      <c r="Q10" s="19">
        <f t="shared" si="2"/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x14ac:dyDescent="0.25">
      <c r="A11" s="6"/>
      <c r="B11" s="27" t="s">
        <v>25</v>
      </c>
      <c r="C11" s="11" t="s">
        <v>47</v>
      </c>
      <c r="D11" s="12" t="s">
        <v>23</v>
      </c>
      <c r="E11" s="12">
        <v>5173.91</v>
      </c>
      <c r="F11" s="13">
        <v>86</v>
      </c>
      <c r="G11" s="20">
        <f t="shared" si="0"/>
        <v>444956.26</v>
      </c>
      <c r="H11" s="1"/>
      <c r="I11" s="27" t="s">
        <v>25</v>
      </c>
      <c r="J11" s="11" t="s">
        <v>47</v>
      </c>
      <c r="K11" s="14"/>
      <c r="L11" s="14"/>
      <c r="M11" s="18" t="str">
        <f t="shared" si="1"/>
        <v>шт.</v>
      </c>
      <c r="N11" s="22">
        <f t="shared" si="3"/>
        <v>5173.91</v>
      </c>
      <c r="O11" s="12"/>
      <c r="P11" s="18">
        <f t="shared" si="4"/>
        <v>86</v>
      </c>
      <c r="Q11" s="19">
        <f t="shared" si="2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7" customHeight="1" x14ac:dyDescent="0.25">
      <c r="A12" s="6"/>
      <c r="B12" s="27" t="s">
        <v>26</v>
      </c>
      <c r="C12" s="11" t="s">
        <v>48</v>
      </c>
      <c r="D12" s="12" t="s">
        <v>23</v>
      </c>
      <c r="E12" s="12">
        <v>5173.91</v>
      </c>
      <c r="F12" s="13">
        <v>25</v>
      </c>
      <c r="G12" s="20">
        <f t="shared" si="0"/>
        <v>129347.75</v>
      </c>
      <c r="H12" s="1"/>
      <c r="I12" s="27" t="s">
        <v>26</v>
      </c>
      <c r="J12" s="11" t="s">
        <v>48</v>
      </c>
      <c r="K12" s="14"/>
      <c r="L12" s="14"/>
      <c r="M12" s="18" t="str">
        <f t="shared" si="1"/>
        <v>шт.</v>
      </c>
      <c r="N12" s="22">
        <f t="shared" si="3"/>
        <v>5173.91</v>
      </c>
      <c r="O12" s="12"/>
      <c r="P12" s="18">
        <f t="shared" si="4"/>
        <v>25</v>
      </c>
      <c r="Q12" s="19">
        <f t="shared" si="2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7" customHeight="1" x14ac:dyDescent="0.25">
      <c r="A13" s="6"/>
      <c r="B13" s="27" t="s">
        <v>32</v>
      </c>
      <c r="C13" s="11" t="s">
        <v>49</v>
      </c>
      <c r="D13" s="12" t="s">
        <v>23</v>
      </c>
      <c r="E13" s="12">
        <v>5173.91</v>
      </c>
      <c r="F13" s="13">
        <v>60</v>
      </c>
      <c r="G13" s="20">
        <f t="shared" si="0"/>
        <v>310434.59999999998</v>
      </c>
      <c r="H13" s="1"/>
      <c r="I13" s="27" t="s">
        <v>32</v>
      </c>
      <c r="J13" s="11" t="s">
        <v>49</v>
      </c>
      <c r="K13" s="14"/>
      <c r="L13" s="14"/>
      <c r="M13" s="18" t="str">
        <f t="shared" si="1"/>
        <v>шт.</v>
      </c>
      <c r="N13" s="22">
        <f t="shared" si="3"/>
        <v>5173.91</v>
      </c>
      <c r="O13" s="12"/>
      <c r="P13" s="18">
        <f t="shared" si="4"/>
        <v>60</v>
      </c>
      <c r="Q13" s="19">
        <f t="shared" si="2"/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1.25" customHeight="1" x14ac:dyDescent="0.25">
      <c r="A14" s="6"/>
      <c r="B14" s="27" t="s">
        <v>33</v>
      </c>
      <c r="C14" s="11" t="s">
        <v>50</v>
      </c>
      <c r="D14" s="12" t="s">
        <v>23</v>
      </c>
      <c r="E14" s="12">
        <v>9183.44</v>
      </c>
      <c r="F14" s="13">
        <v>14</v>
      </c>
      <c r="G14" s="20">
        <f>E14*F14</f>
        <v>128568.16</v>
      </c>
      <c r="H14" s="1"/>
      <c r="I14" s="27" t="s">
        <v>33</v>
      </c>
      <c r="J14" s="11" t="s">
        <v>50</v>
      </c>
      <c r="K14" s="14"/>
      <c r="L14" s="14"/>
      <c r="M14" s="18" t="str">
        <f t="shared" si="1"/>
        <v>шт.</v>
      </c>
      <c r="N14" s="22">
        <f t="shared" si="3"/>
        <v>9183.44</v>
      </c>
      <c r="O14" s="12"/>
      <c r="P14" s="18">
        <f t="shared" si="4"/>
        <v>14</v>
      </c>
      <c r="Q14" s="19">
        <f t="shared" ref="Q14:Q26" si="5">O14*P14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7.5" customHeight="1" x14ac:dyDescent="0.25">
      <c r="A15" s="6"/>
      <c r="B15" s="27" t="s">
        <v>34</v>
      </c>
      <c r="C15" s="11" t="s">
        <v>51</v>
      </c>
      <c r="D15" s="12" t="s">
        <v>23</v>
      </c>
      <c r="E15" s="12">
        <v>9183.44</v>
      </c>
      <c r="F15" s="13">
        <v>14</v>
      </c>
      <c r="G15" s="20">
        <f t="shared" si="0"/>
        <v>128568.16</v>
      </c>
      <c r="H15" s="1"/>
      <c r="I15" s="27" t="s">
        <v>34</v>
      </c>
      <c r="J15" s="11" t="s">
        <v>51</v>
      </c>
      <c r="K15" s="14"/>
      <c r="L15" s="14"/>
      <c r="M15" s="18" t="str">
        <f t="shared" si="1"/>
        <v>шт.</v>
      </c>
      <c r="N15" s="22">
        <f t="shared" si="3"/>
        <v>9183.44</v>
      </c>
      <c r="O15" s="12"/>
      <c r="P15" s="18">
        <f t="shared" si="4"/>
        <v>14</v>
      </c>
      <c r="Q15" s="19">
        <f t="shared" si="5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40.5" customHeight="1" x14ac:dyDescent="0.25">
      <c r="A16" s="6"/>
      <c r="B16" s="27" t="s">
        <v>35</v>
      </c>
      <c r="C16" s="11" t="s">
        <v>52</v>
      </c>
      <c r="D16" s="12" t="s">
        <v>23</v>
      </c>
      <c r="E16" s="12">
        <v>9026.41</v>
      </c>
      <c r="F16" s="13">
        <v>1</v>
      </c>
      <c r="G16" s="20">
        <f t="shared" si="0"/>
        <v>9026.41</v>
      </c>
      <c r="H16" s="1"/>
      <c r="I16" s="27" t="s">
        <v>35</v>
      </c>
      <c r="J16" s="11" t="s">
        <v>52</v>
      </c>
      <c r="K16" s="14"/>
      <c r="L16" s="14"/>
      <c r="M16" s="18" t="str">
        <f t="shared" si="1"/>
        <v>шт.</v>
      </c>
      <c r="N16" s="22">
        <f t="shared" si="3"/>
        <v>9026.41</v>
      </c>
      <c r="O16" s="12"/>
      <c r="P16" s="18">
        <f t="shared" si="4"/>
        <v>1</v>
      </c>
      <c r="Q16" s="19">
        <f t="shared" si="5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9.75" customHeight="1" x14ac:dyDescent="0.25">
      <c r="A17" s="6"/>
      <c r="B17" s="27" t="s">
        <v>36</v>
      </c>
      <c r="C17" s="11" t="s">
        <v>53</v>
      </c>
      <c r="D17" s="12" t="s">
        <v>23</v>
      </c>
      <c r="E17" s="12">
        <v>9183.44</v>
      </c>
      <c r="F17" s="13">
        <v>1</v>
      </c>
      <c r="G17" s="20">
        <f t="shared" si="0"/>
        <v>9183.44</v>
      </c>
      <c r="H17" s="1"/>
      <c r="I17" s="27" t="s">
        <v>36</v>
      </c>
      <c r="J17" s="11" t="s">
        <v>53</v>
      </c>
      <c r="K17" s="14"/>
      <c r="L17" s="14"/>
      <c r="M17" s="18" t="str">
        <f t="shared" si="1"/>
        <v>шт.</v>
      </c>
      <c r="N17" s="22">
        <f t="shared" si="3"/>
        <v>9183.44</v>
      </c>
      <c r="O17" s="12"/>
      <c r="P17" s="18">
        <f t="shared" si="4"/>
        <v>1</v>
      </c>
      <c r="Q17" s="19">
        <f t="shared" si="5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9" customHeight="1" x14ac:dyDescent="0.25">
      <c r="A18" s="6"/>
      <c r="B18" s="27" t="s">
        <v>30</v>
      </c>
      <c r="C18" s="11" t="s">
        <v>54</v>
      </c>
      <c r="D18" s="12" t="s">
        <v>23</v>
      </c>
      <c r="E18" s="12">
        <v>9183.44</v>
      </c>
      <c r="F18" s="13">
        <v>1</v>
      </c>
      <c r="G18" s="20">
        <f t="shared" si="0"/>
        <v>9183.44</v>
      </c>
      <c r="H18" s="1"/>
      <c r="I18" s="27" t="s">
        <v>30</v>
      </c>
      <c r="J18" s="11" t="s">
        <v>54</v>
      </c>
      <c r="K18" s="14"/>
      <c r="L18" s="14"/>
      <c r="M18" s="18" t="str">
        <f t="shared" si="1"/>
        <v>шт.</v>
      </c>
      <c r="N18" s="22">
        <f t="shared" si="3"/>
        <v>9183.44</v>
      </c>
      <c r="O18" s="12"/>
      <c r="P18" s="18">
        <f t="shared" si="4"/>
        <v>1</v>
      </c>
      <c r="Q18" s="19">
        <f t="shared" si="5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9.75" customHeight="1" x14ac:dyDescent="0.25">
      <c r="A19" s="6"/>
      <c r="B19" s="27" t="s">
        <v>37</v>
      </c>
      <c r="C19" s="11" t="s">
        <v>55</v>
      </c>
      <c r="D19" s="12" t="s">
        <v>23</v>
      </c>
      <c r="E19" s="12">
        <v>8399.48</v>
      </c>
      <c r="F19" s="13">
        <v>48</v>
      </c>
      <c r="G19" s="20">
        <f t="shared" si="0"/>
        <v>403175.04</v>
      </c>
      <c r="H19" s="1"/>
      <c r="I19" s="27" t="s">
        <v>37</v>
      </c>
      <c r="J19" s="11" t="s">
        <v>55</v>
      </c>
      <c r="K19" s="14"/>
      <c r="L19" s="14"/>
      <c r="M19" s="18" t="str">
        <f t="shared" si="1"/>
        <v>шт.</v>
      </c>
      <c r="N19" s="22">
        <f t="shared" si="3"/>
        <v>8399.48</v>
      </c>
      <c r="O19" s="12"/>
      <c r="P19" s="18">
        <f t="shared" si="4"/>
        <v>48</v>
      </c>
      <c r="Q19" s="19">
        <f t="shared" si="5"/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9.5" customHeight="1" x14ac:dyDescent="0.25">
      <c r="A20" s="6"/>
      <c r="B20" s="27" t="s">
        <v>38</v>
      </c>
      <c r="C20" s="11" t="s">
        <v>56</v>
      </c>
      <c r="D20" s="12" t="s">
        <v>23</v>
      </c>
      <c r="E20" s="12">
        <v>8399.48</v>
      </c>
      <c r="F20" s="13">
        <v>48</v>
      </c>
      <c r="G20" s="20">
        <f t="shared" si="0"/>
        <v>403175.04</v>
      </c>
      <c r="H20" s="1"/>
      <c r="I20" s="27" t="s">
        <v>38</v>
      </c>
      <c r="J20" s="11" t="s">
        <v>56</v>
      </c>
      <c r="K20" s="14"/>
      <c r="L20" s="14"/>
      <c r="M20" s="18" t="str">
        <f t="shared" si="1"/>
        <v>шт.</v>
      </c>
      <c r="N20" s="22">
        <f t="shared" si="3"/>
        <v>8399.48</v>
      </c>
      <c r="O20" s="12"/>
      <c r="P20" s="18">
        <f t="shared" si="4"/>
        <v>48</v>
      </c>
      <c r="Q20" s="19">
        <f t="shared" si="5"/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9" customHeight="1" x14ac:dyDescent="0.25">
      <c r="A21" s="6"/>
      <c r="B21" s="27" t="s">
        <v>39</v>
      </c>
      <c r="C21" s="11" t="s">
        <v>57</v>
      </c>
      <c r="D21" s="12" t="s">
        <v>23</v>
      </c>
      <c r="E21" s="12">
        <v>8399.48</v>
      </c>
      <c r="F21" s="13">
        <v>6</v>
      </c>
      <c r="G21" s="20">
        <f t="shared" si="0"/>
        <v>50396.88</v>
      </c>
      <c r="H21" s="1"/>
      <c r="I21" s="27" t="s">
        <v>39</v>
      </c>
      <c r="J21" s="11" t="s">
        <v>57</v>
      </c>
      <c r="K21" s="14"/>
      <c r="L21" s="14"/>
      <c r="M21" s="18" t="str">
        <f t="shared" si="1"/>
        <v>шт.</v>
      </c>
      <c r="N21" s="22">
        <f t="shared" si="3"/>
        <v>8399.48</v>
      </c>
      <c r="O21" s="12"/>
      <c r="P21" s="18">
        <f t="shared" si="4"/>
        <v>6</v>
      </c>
      <c r="Q21" s="19">
        <f t="shared" si="5"/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40.5" customHeight="1" x14ac:dyDescent="0.25">
      <c r="A22" s="6"/>
      <c r="B22" s="27" t="s">
        <v>40</v>
      </c>
      <c r="C22" s="11" t="s">
        <v>58</v>
      </c>
      <c r="D22" s="12" t="s">
        <v>23</v>
      </c>
      <c r="E22" s="12">
        <v>8399.48</v>
      </c>
      <c r="F22" s="13">
        <v>3</v>
      </c>
      <c r="G22" s="20">
        <f t="shared" si="0"/>
        <v>25198.44</v>
      </c>
      <c r="H22" s="1"/>
      <c r="I22" s="27" t="s">
        <v>40</v>
      </c>
      <c r="J22" s="11" t="s">
        <v>58</v>
      </c>
      <c r="K22" s="14"/>
      <c r="L22" s="14"/>
      <c r="M22" s="18" t="str">
        <f t="shared" si="1"/>
        <v>шт.</v>
      </c>
      <c r="N22" s="22">
        <f t="shared" si="3"/>
        <v>8399.48</v>
      </c>
      <c r="O22" s="12"/>
      <c r="P22" s="18">
        <f t="shared" si="4"/>
        <v>3</v>
      </c>
      <c r="Q22" s="19">
        <f t="shared" si="5"/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9.75" customHeight="1" x14ac:dyDescent="0.25">
      <c r="A23" s="6"/>
      <c r="B23" s="27" t="s">
        <v>41</v>
      </c>
      <c r="C23" s="11" t="s">
        <v>59</v>
      </c>
      <c r="D23" s="12" t="s">
        <v>23</v>
      </c>
      <c r="E23" s="12">
        <v>8399.48</v>
      </c>
      <c r="F23" s="13">
        <v>2</v>
      </c>
      <c r="G23" s="20">
        <f t="shared" si="0"/>
        <v>16798.96</v>
      </c>
      <c r="H23" s="1"/>
      <c r="I23" s="27" t="s">
        <v>41</v>
      </c>
      <c r="J23" s="11" t="s">
        <v>59</v>
      </c>
      <c r="K23" s="14"/>
      <c r="L23" s="14"/>
      <c r="M23" s="18" t="str">
        <f t="shared" si="1"/>
        <v>шт.</v>
      </c>
      <c r="N23" s="22">
        <f t="shared" si="3"/>
        <v>8399.48</v>
      </c>
      <c r="O23" s="12"/>
      <c r="P23" s="18">
        <f t="shared" si="4"/>
        <v>2</v>
      </c>
      <c r="Q23" s="19">
        <f t="shared" si="5"/>
        <v>0</v>
      </c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7.75" customHeight="1" x14ac:dyDescent="0.25">
      <c r="A24" s="6"/>
      <c r="B24" s="27" t="s">
        <v>42</v>
      </c>
      <c r="C24" s="11" t="s">
        <v>27</v>
      </c>
      <c r="D24" s="12" t="s">
        <v>23</v>
      </c>
      <c r="E24" s="12">
        <v>42529.4</v>
      </c>
      <c r="F24" s="13">
        <v>21</v>
      </c>
      <c r="G24" s="20">
        <f t="shared" si="0"/>
        <v>893117.4</v>
      </c>
      <c r="H24" s="1"/>
      <c r="I24" s="27" t="s">
        <v>42</v>
      </c>
      <c r="J24" s="11" t="s">
        <v>27</v>
      </c>
      <c r="K24" s="14"/>
      <c r="L24" s="14"/>
      <c r="M24" s="18" t="str">
        <f t="shared" si="1"/>
        <v>шт.</v>
      </c>
      <c r="N24" s="22">
        <f t="shared" si="3"/>
        <v>42529.4</v>
      </c>
      <c r="O24" s="12"/>
      <c r="P24" s="18">
        <f t="shared" si="4"/>
        <v>21</v>
      </c>
      <c r="Q24" s="19">
        <f t="shared" si="5"/>
        <v>0</v>
      </c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6.25" customHeight="1" x14ac:dyDescent="0.25">
      <c r="A25" s="6"/>
      <c r="B25" s="27" t="s">
        <v>43</v>
      </c>
      <c r="C25" s="11" t="s">
        <v>28</v>
      </c>
      <c r="D25" s="12" t="s">
        <v>23</v>
      </c>
      <c r="E25" s="12">
        <v>42529.4</v>
      </c>
      <c r="F25" s="13">
        <v>11</v>
      </c>
      <c r="G25" s="20">
        <f t="shared" si="0"/>
        <v>467823.4</v>
      </c>
      <c r="H25" s="1"/>
      <c r="I25" s="27" t="s">
        <v>43</v>
      </c>
      <c r="J25" s="11" t="s">
        <v>28</v>
      </c>
      <c r="K25" s="14"/>
      <c r="L25" s="14"/>
      <c r="M25" s="18" t="str">
        <f t="shared" si="1"/>
        <v>шт.</v>
      </c>
      <c r="N25" s="22">
        <f t="shared" si="3"/>
        <v>42529.4</v>
      </c>
      <c r="O25" s="12"/>
      <c r="P25" s="18">
        <f t="shared" si="4"/>
        <v>11</v>
      </c>
      <c r="Q25" s="19">
        <f t="shared" si="5"/>
        <v>0</v>
      </c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7.75" customHeight="1" thickBot="1" x14ac:dyDescent="0.3">
      <c r="A26" s="6"/>
      <c r="B26" s="27" t="s">
        <v>44</v>
      </c>
      <c r="C26" s="11" t="s">
        <v>29</v>
      </c>
      <c r="D26" s="12" t="s">
        <v>23</v>
      </c>
      <c r="E26" s="12">
        <v>42529.4</v>
      </c>
      <c r="F26" s="13">
        <v>5</v>
      </c>
      <c r="G26" s="20">
        <f t="shared" si="0"/>
        <v>212647</v>
      </c>
      <c r="H26" s="1"/>
      <c r="I26" s="27" t="s">
        <v>44</v>
      </c>
      <c r="J26" s="11" t="s">
        <v>29</v>
      </c>
      <c r="K26" s="14"/>
      <c r="L26" s="14"/>
      <c r="M26" s="18" t="str">
        <f t="shared" ref="M26" si="6">D26</f>
        <v>шт.</v>
      </c>
      <c r="N26" s="22">
        <f t="shared" si="3"/>
        <v>42529.4</v>
      </c>
      <c r="O26" s="12"/>
      <c r="P26" s="18">
        <f t="shared" si="4"/>
        <v>5</v>
      </c>
      <c r="Q26" s="19">
        <f t="shared" si="5"/>
        <v>0</v>
      </c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1" customHeight="1" thickBot="1" x14ac:dyDescent="0.3">
      <c r="A27" s="6"/>
      <c r="B27" s="42" t="s">
        <v>5</v>
      </c>
      <c r="C27" s="43"/>
      <c r="D27" s="43"/>
      <c r="E27" s="43"/>
      <c r="F27" s="44"/>
      <c r="G27" s="28">
        <f>SUM(G9:G26)</f>
        <v>11826726</v>
      </c>
      <c r="H27" s="1"/>
      <c r="I27" s="34" t="s">
        <v>5</v>
      </c>
      <c r="J27" s="35"/>
      <c r="K27" s="35"/>
      <c r="L27" s="35"/>
      <c r="M27" s="35"/>
      <c r="N27" s="35"/>
      <c r="O27" s="35"/>
      <c r="P27" s="36"/>
      <c r="Q27" s="15">
        <f>SUM(Q9:Q26)</f>
        <v>0</v>
      </c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" customHeight="1" x14ac:dyDescent="0.25">
      <c r="A28" s="6"/>
      <c r="B28" s="53" t="s">
        <v>14</v>
      </c>
      <c r="C28" s="54"/>
      <c r="D28" s="54"/>
      <c r="E28" s="54"/>
      <c r="F28" s="23">
        <v>0.2</v>
      </c>
      <c r="G28" s="16">
        <f>G27*0.2</f>
        <v>2365345.2000000002</v>
      </c>
      <c r="H28" s="1"/>
      <c r="I28" s="53" t="s">
        <v>14</v>
      </c>
      <c r="J28" s="54"/>
      <c r="K28" s="54"/>
      <c r="L28" s="54"/>
      <c r="M28" s="54"/>
      <c r="N28" s="54"/>
      <c r="O28" s="54"/>
      <c r="P28" s="23">
        <v>0.2</v>
      </c>
      <c r="Q28" s="16">
        <f>Q27*0.2</f>
        <v>0</v>
      </c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thickBot="1" x14ac:dyDescent="0.3">
      <c r="A29" s="6"/>
      <c r="B29" s="45" t="s">
        <v>6</v>
      </c>
      <c r="C29" s="46"/>
      <c r="D29" s="46"/>
      <c r="E29" s="46"/>
      <c r="F29" s="47"/>
      <c r="G29" s="17">
        <f>G27+G28</f>
        <v>14192071.199999999</v>
      </c>
      <c r="H29" s="1"/>
      <c r="I29" s="45" t="s">
        <v>6</v>
      </c>
      <c r="J29" s="46"/>
      <c r="K29" s="46"/>
      <c r="L29" s="46"/>
      <c r="M29" s="46"/>
      <c r="N29" s="46"/>
      <c r="O29" s="46"/>
      <c r="P29" s="47"/>
      <c r="Q29" s="17">
        <f>Q27+Q28</f>
        <v>0</v>
      </c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3.75" customHeight="1" x14ac:dyDescent="0.25">
      <c r="B30" s="37"/>
      <c r="C30" s="37"/>
      <c r="D30" s="37"/>
      <c r="E30" s="37"/>
      <c r="F30" s="37"/>
      <c r="G30" s="37"/>
      <c r="H30" s="1"/>
      <c r="I30" s="1"/>
      <c r="J30" s="1"/>
      <c r="K30" s="1"/>
      <c r="L30" s="1"/>
      <c r="M30" s="2"/>
      <c r="N30" s="2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6.5" x14ac:dyDescent="0.25">
      <c r="B31" s="30"/>
      <c r="C31" s="30"/>
      <c r="D31" s="30"/>
      <c r="E31" s="30"/>
      <c r="F31" s="30"/>
      <c r="G31" s="30"/>
      <c r="H31" s="3"/>
      <c r="I31" s="3"/>
      <c r="J31" s="38" t="s">
        <v>15</v>
      </c>
      <c r="K31" s="39"/>
      <c r="L31" s="24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1"/>
    </row>
    <row r="32" spans="1:27" ht="27.75" customHeight="1" x14ac:dyDescent="0.25">
      <c r="G32" s="29"/>
    </row>
  </sheetData>
  <sheetProtection formatCells="0" formatColumns="0" formatRows="0" insertRows="0" deleteRows="0"/>
  <mergeCells count="16">
    <mergeCell ref="B1:Q1"/>
    <mergeCell ref="B3:E3"/>
    <mergeCell ref="B27:F27"/>
    <mergeCell ref="B29:F29"/>
    <mergeCell ref="B4:G4"/>
    <mergeCell ref="B7:G7"/>
    <mergeCell ref="I29:P29"/>
    <mergeCell ref="B28:E28"/>
    <mergeCell ref="I28:O28"/>
    <mergeCell ref="I4:L4"/>
    <mergeCell ref="I3:Q3"/>
    <mergeCell ref="B31:G31"/>
    <mergeCell ref="I7:Q7"/>
    <mergeCell ref="I27:P27"/>
    <mergeCell ref="B30:G30"/>
    <mergeCell ref="J31:K3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2020-02-04T05:13:01Z</cp:lastPrinted>
  <dcterms:created xsi:type="dcterms:W3CDTF">2018-05-22T01:14:50Z</dcterms:created>
  <dcterms:modified xsi:type="dcterms:W3CDTF">2020-05-19T09:04:14Z</dcterms:modified>
</cp:coreProperties>
</file>