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 2019\КОНКУРСЫ\КАНЦТОВАРЫ\"/>
    </mc:Choice>
  </mc:AlternateContent>
  <bookViews>
    <workbookView xWindow="0" yWindow="0" windowWidth="16815" windowHeight="7065"/>
  </bookViews>
  <sheets>
    <sheet name="Структура НМЦ" sheetId="1" r:id="rId1"/>
  </sheets>
  <externalReferences>
    <externalReference r:id="rId2"/>
  </externalReferences>
  <definedNames>
    <definedName name="СпособЗакупки">[1]ПП925!$B$7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1" l="1"/>
  <c r="P13" i="1"/>
  <c r="P14" i="1"/>
  <c r="P15" i="1"/>
  <c r="P16" i="1"/>
  <c r="P17" i="1"/>
  <c r="P18" i="1"/>
  <c r="P19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5" i="1"/>
  <c r="P66" i="1"/>
  <c r="P67" i="1"/>
  <c r="P68" i="1"/>
  <c r="P69" i="1"/>
  <c r="P70" i="1"/>
  <c r="P71" i="1"/>
  <c r="P72" i="1"/>
  <c r="P73" i="1"/>
  <c r="P74" i="1"/>
  <c r="P75" i="1"/>
  <c r="P76" i="1"/>
  <c r="O11" i="1"/>
  <c r="P11" i="1" s="1"/>
  <c r="O12" i="1"/>
  <c r="O13" i="1"/>
  <c r="O14" i="1"/>
  <c r="O15" i="1"/>
  <c r="O16" i="1"/>
  <c r="O17" i="1"/>
  <c r="O18" i="1"/>
  <c r="O19" i="1"/>
  <c r="O20" i="1"/>
  <c r="P20" i="1" s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P64" i="1" s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M66" i="1"/>
  <c r="M67" i="1"/>
  <c r="M68" i="1"/>
  <c r="M69" i="1"/>
  <c r="M70" i="1"/>
  <c r="M71" i="1"/>
  <c r="M72" i="1"/>
  <c r="M73" i="1"/>
  <c r="M74" i="1"/>
  <c r="M75" i="1"/>
  <c r="M76" i="1"/>
  <c r="M54" i="1"/>
  <c r="M55" i="1"/>
  <c r="M56" i="1"/>
  <c r="M57" i="1"/>
  <c r="M58" i="1"/>
  <c r="M59" i="1"/>
  <c r="M60" i="1"/>
  <c r="M61" i="1"/>
  <c r="M62" i="1"/>
  <c r="M63" i="1"/>
  <c r="M64" i="1"/>
  <c r="M65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11" i="1"/>
  <c r="M12" i="1"/>
  <c r="M13" i="1"/>
  <c r="M14" i="1"/>
  <c r="M15" i="1"/>
  <c r="M16" i="1"/>
  <c r="M17" i="1"/>
  <c r="M18" i="1"/>
  <c r="M19" i="1"/>
  <c r="M20" i="1"/>
  <c r="M21" i="1"/>
  <c r="M22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25" i="1"/>
  <c r="G26" i="1"/>
  <c r="G27" i="1"/>
  <c r="G28" i="1"/>
  <c r="G29" i="1"/>
  <c r="G30" i="1"/>
  <c r="G31" i="1"/>
  <c r="G32" i="1"/>
  <c r="G33" i="1"/>
  <c r="G34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P81" i="1" l="1"/>
  <c r="P90" i="1"/>
  <c r="P91" i="1"/>
  <c r="O90" i="1"/>
  <c r="O89" i="1"/>
  <c r="P89" i="1" s="1"/>
  <c r="O88" i="1"/>
  <c r="P88" i="1" s="1"/>
  <c r="O87" i="1"/>
  <c r="P87" i="1" s="1"/>
  <c r="O84" i="1"/>
  <c r="P84" i="1" s="1"/>
  <c r="O83" i="1"/>
  <c r="P83" i="1" s="1"/>
  <c r="O82" i="1"/>
  <c r="P82" i="1" s="1"/>
  <c r="O81" i="1"/>
  <c r="O80" i="1"/>
  <c r="P80" i="1" s="1"/>
  <c r="O79" i="1"/>
  <c r="P79" i="1" s="1"/>
  <c r="G91" i="1" l="1"/>
  <c r="M90" i="1"/>
  <c r="M89" i="1"/>
  <c r="M88" i="1"/>
  <c r="M87" i="1"/>
  <c r="M84" i="1"/>
  <c r="M83" i="1"/>
  <c r="M82" i="1"/>
  <c r="M81" i="1"/>
  <c r="M80" i="1"/>
  <c r="M79" i="1"/>
  <c r="M78" i="1"/>
  <c r="P78" i="1"/>
  <c r="O86" i="1" l="1"/>
  <c r="P86" i="1" s="1"/>
  <c r="O85" i="1"/>
  <c r="P85" i="1" s="1"/>
  <c r="P77" i="1"/>
  <c r="M86" i="1"/>
  <c r="M85" i="1"/>
  <c r="M77" i="1"/>
  <c r="G9" i="1" l="1"/>
  <c r="J10" i="1" l="1"/>
  <c r="J9" i="1"/>
  <c r="P92" i="1"/>
  <c r="O10" i="1"/>
  <c r="P10" i="1" s="1"/>
  <c r="M10" i="1"/>
  <c r="L10" i="1"/>
  <c r="G10" i="1"/>
  <c r="M9" i="1" l="1"/>
  <c r="O9" i="1"/>
  <c r="P9" i="1" s="1"/>
  <c r="L9" i="1"/>
  <c r="P93" i="1" l="1"/>
  <c r="G93" i="1"/>
  <c r="G94" i="1" l="1"/>
  <c r="G95" i="1" s="1"/>
  <c r="P94" i="1"/>
  <c r="P95" i="1" s="1"/>
  <c r="I9" i="1"/>
</calcChain>
</file>

<file path=xl/sharedStrings.xml><?xml version="1.0" encoding="utf-8"?>
<sst xmlns="http://schemas.openxmlformats.org/spreadsheetml/2006/main" count="192" uniqueCount="111">
  <si>
    <t>Наименование продукции (товары / работы / услуги), являющейся предметом закупки</t>
  </si>
  <si>
    <t>Наименование предлагаемой продукции (товары, работы, услуги)</t>
  </si>
  <si>
    <t>Приложение к Документации о закупке – Структура НМЦ</t>
  </si>
  <si>
    <t>руб. (без учета НДС)</t>
  </si>
  <si>
    <t>Форма Коммерческого предложения Участника</t>
  </si>
  <si>
    <t>№ п/п</t>
  </si>
  <si>
    <t>Кол-во</t>
  </si>
  <si>
    <t>ИТОГО без НДС, руб.</t>
  </si>
  <si>
    <t>ИТОГО с НДС, руб.</t>
  </si>
  <si>
    <t>Ед. 
изм.</t>
  </si>
  <si>
    <t>НМЦ единицы продукции
(руб. без НДС)</t>
  </si>
  <si>
    <t>НМЦ по позиции продукции
(руб. без НДС)</t>
  </si>
  <si>
    <r>
      <t>Начальная (максимальная) цена Договора / цена лота:</t>
    </r>
    <r>
      <rPr>
        <sz val="12"/>
        <color rgb="FF002060"/>
        <rFont val="Calibri"/>
        <family val="2"/>
        <charset val="204"/>
        <scheme val="minor"/>
      </rPr>
      <t xml:space="preserve"> </t>
    </r>
  </si>
  <si>
    <t xml:space="preserve">Структура НМЦ </t>
  </si>
  <si>
    <t>[указывается НМЦ в соответствии с ГКПЗ; в случае проведения многолотовой закупки НМЦ указывается для каждого лота отдельно]</t>
  </si>
  <si>
    <t>Предлагаемая цена одной единицы продукции
(руб. без НДС)</t>
  </si>
  <si>
    <t>Итоговая стоимость позиции
(руб. без НДС)</t>
  </si>
  <si>
    <t>При необходимости добавьте необходимое количество строк между Продукцией 9 и Продукцией 10, либо удалите лишнии строки.</t>
  </si>
  <si>
    <t>Структура разделения НМЦ на отдельные виды товаров, работ, услуг должна соответствовать Техническим требованиям Заказчика. При этом рекомендуется отдельно указывать стоимость: 
‒ различных видов работ/услуг;
‒ этапов работ/услуг (при выделении таковых в составе Технических требований Заказчика и Проекта Договора);
‒ каждой единицы поставляемого товара (в случае заключения договора поставки);
‒ статей затрат (в том числе, например: приобретение / изготовление товара, доставка, шеф-монтаж, обучение и т.п.),
указанных в Технических требованиях Заказчика, в целях обеспечить такую детализацию, которая бы позволила впоследствии провести эффективное сравнение и сопоставление Коммерческих предложений со стороны Участников закупки.</t>
  </si>
  <si>
    <t>Кроме того, НДС, руб.</t>
  </si>
  <si>
    <r>
      <t xml:space="preserve">Страна происхождения товара
</t>
    </r>
    <r>
      <rPr>
        <i/>
        <sz val="9"/>
        <color rgb="FFFF0000"/>
        <rFont val="Calibri"/>
        <family val="2"/>
        <charset val="204"/>
        <scheme val="minor"/>
      </rPr>
      <t>[заполняется Участником – только для товаров, в соответствии с общероссийским классификатором стран мира]</t>
    </r>
  </si>
  <si>
    <t>шт</t>
  </si>
  <si>
    <t>Антистеплер</t>
  </si>
  <si>
    <t>Блокнот (А-5)</t>
  </si>
  <si>
    <t>Бумага А4</t>
  </si>
  <si>
    <t>Бумага для заметок (куб)</t>
  </si>
  <si>
    <t>Бокс (подставка) для блока непроклеенного</t>
  </si>
  <si>
    <t>Бумага для факса</t>
  </si>
  <si>
    <t>Бумага копировальная</t>
  </si>
  <si>
    <t xml:space="preserve">Дырокол </t>
  </si>
  <si>
    <t>Зажим для бумаг 19 мм</t>
  </si>
  <si>
    <t>Зажим для бумаг 25 мм</t>
  </si>
  <si>
    <t>Зажим для бумаг 32 мм</t>
  </si>
  <si>
    <t>Зажим для бумаг 51 мм</t>
  </si>
  <si>
    <t xml:space="preserve">Календарь настольный перекидной 2020г </t>
  </si>
  <si>
    <t>Карандаш технический НВ (ТМ)</t>
  </si>
  <si>
    <t>Клей - карандаш</t>
  </si>
  <si>
    <t>Клей ПВА (роллер)</t>
  </si>
  <si>
    <t xml:space="preserve">Книга учета </t>
  </si>
  <si>
    <t>Ластик комбинированный</t>
  </si>
  <si>
    <t>Линейка пластиковая</t>
  </si>
  <si>
    <t xml:space="preserve">Липкий блок </t>
  </si>
  <si>
    <t>Маркер текстовый</t>
  </si>
  <si>
    <t xml:space="preserve">Маркер особый перманентный </t>
  </si>
  <si>
    <t>Набор пластиковых самоклеющихся закладок (этикеток)</t>
  </si>
  <si>
    <t>Ножницы металлические 180мм</t>
  </si>
  <si>
    <t>Нумератор 8-разрядный</t>
  </si>
  <si>
    <t>Нумератор 10-разрядный</t>
  </si>
  <si>
    <t>Папка-регистратор с арочным механизмом 50мм</t>
  </si>
  <si>
    <t>Папка-регистратор с арочным механизмом 75мм</t>
  </si>
  <si>
    <t>Папка пластиковая с 2-мя кольцами</t>
  </si>
  <si>
    <t xml:space="preserve"> Уголок пластиковый</t>
  </si>
  <si>
    <t xml:space="preserve">Скоросшиватель пластиковый </t>
  </si>
  <si>
    <t>Скоросшиватель пластиковый 150мк</t>
  </si>
  <si>
    <t xml:space="preserve">Папка планшет с крышкой </t>
  </si>
  <si>
    <t>Папка-обложка «Дело»</t>
  </si>
  <si>
    <t>Папка-скоросшиватель "Дело"</t>
  </si>
  <si>
    <t xml:space="preserve">Папка с завязками "Дело" </t>
  </si>
  <si>
    <t>Папка пластиковая с резинками</t>
  </si>
  <si>
    <t>Папка с 20 файлами</t>
  </si>
  <si>
    <t>Папка пластиковая с боковым прижимом</t>
  </si>
  <si>
    <t>Ручка шариковая синяя</t>
  </si>
  <si>
    <t>Ручка шариковая цветная</t>
  </si>
  <si>
    <t>Стержень шариковый синий</t>
  </si>
  <si>
    <t>Ручка гелевая</t>
  </si>
  <si>
    <t>Скобы №24/6</t>
  </si>
  <si>
    <t xml:space="preserve">Скобы  №10 </t>
  </si>
  <si>
    <t>Лента клейкая 19мм</t>
  </si>
  <si>
    <t>Лента клейкая 50 мм</t>
  </si>
  <si>
    <t>Скрепки 28мм</t>
  </si>
  <si>
    <t>Скрепки 51мм</t>
  </si>
  <si>
    <t xml:space="preserve">Гель для увлажнения пальцев </t>
  </si>
  <si>
    <t xml:space="preserve">Степлер №24/6 </t>
  </si>
  <si>
    <t>Степлер №10</t>
  </si>
  <si>
    <t xml:space="preserve">Точилка </t>
  </si>
  <si>
    <t>Тетрадь 18л</t>
  </si>
  <si>
    <t>Тетрадь 48л</t>
  </si>
  <si>
    <t>Термолента для фискальных регистраторов (чековая лента)</t>
  </si>
  <si>
    <t xml:space="preserve">Файл </t>
  </si>
  <si>
    <t xml:space="preserve">Фотобумага А4, односторон., глянцевая, 200гр/м2. </t>
  </si>
  <si>
    <t>Фотобумага, А4, двухст., матовая, 200гр/м2.</t>
  </si>
  <si>
    <t>Фотобумага А4, одностор., матовая, 200гр/м2</t>
  </si>
  <si>
    <t>Краска штемпельная «TRODAT»</t>
  </si>
  <si>
    <t xml:space="preserve">Корректура </t>
  </si>
  <si>
    <t>Корректура -ручка</t>
  </si>
  <si>
    <t xml:space="preserve">Нож канцелярский </t>
  </si>
  <si>
    <t xml:space="preserve">Шпагат джутовый </t>
  </si>
  <si>
    <t xml:space="preserve">Нитки </t>
  </si>
  <si>
    <t xml:space="preserve">Резинка  банковская </t>
  </si>
  <si>
    <t>Кнопки силовые</t>
  </si>
  <si>
    <t>Лоток для бумаг вертикальный</t>
  </si>
  <si>
    <t>Лоток для бумаг горизонтальный</t>
  </si>
  <si>
    <t>Игла для переплетных работ</t>
  </si>
  <si>
    <t>Термолента для систем «Электронное управление очередью»</t>
  </si>
  <si>
    <t>Термолента для платежных терминалов</t>
  </si>
  <si>
    <t>Конверт «куда-кому» Е65 (110*220) стрип</t>
  </si>
  <si>
    <t>Конверт «куда-кому» С5 (162*229) стрип</t>
  </si>
  <si>
    <t>Конверт спецбланк с окошком С5 (162*229) стрип</t>
  </si>
  <si>
    <t>Гребни для переплета (6мм)</t>
  </si>
  <si>
    <t>Гребни для переплета (8мм)</t>
  </si>
  <si>
    <t>Гребни для переплета (10мм)</t>
  </si>
  <si>
    <t>Гребни для переплета (12мм)</t>
  </si>
  <si>
    <t>Гребни для переплета (14мм)</t>
  </si>
  <si>
    <t>Набор карандашей цветных 24 цвета</t>
  </si>
  <si>
    <t>шт.</t>
  </si>
  <si>
    <t>пачка</t>
  </si>
  <si>
    <t>упак.</t>
  </si>
  <si>
    <t xml:space="preserve">шт. </t>
  </si>
  <si>
    <t>лист</t>
  </si>
  <si>
    <t>упак</t>
  </si>
  <si>
    <t>набор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</si>
</sst>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rgb="FF002060"/>
      <name val="Calibri"/>
      <family val="2"/>
      <charset val="204"/>
      <scheme val="minor"/>
    </font>
    <font>
      <sz val="12"/>
      <color rgb="FF002060"/>
      <name val="Calibri"/>
      <family val="2"/>
      <charset val="204"/>
      <scheme val="minor"/>
    </font>
    <font>
      <i/>
      <sz val="10"/>
      <color theme="0" tint="-0.499984740745262"/>
      <name val="Calibri"/>
      <family val="2"/>
      <charset val="204"/>
      <scheme val="minor"/>
    </font>
    <font>
      <sz val="10"/>
      <color rgb="FF002060"/>
      <name val="Calibri"/>
      <family val="2"/>
      <charset val="204"/>
      <scheme val="minor"/>
    </font>
    <font>
      <b/>
      <sz val="10"/>
      <color rgb="FF002060"/>
      <name val="Calibri"/>
      <family val="2"/>
      <charset val="204"/>
      <scheme val="minor"/>
    </font>
    <font>
      <sz val="10"/>
      <color rgb="FF333333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i/>
      <sz val="9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rgb="FF002060"/>
      </top>
      <bottom/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/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 style="medium">
        <color rgb="FF002060"/>
      </top>
      <bottom style="medium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 style="thin">
        <color rgb="FF002060"/>
      </right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n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/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medium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 style="medium">
        <color rgb="FF002060"/>
      </right>
      <top/>
      <bottom style="thin">
        <color rgb="FF002060"/>
      </bottom>
      <diagonal/>
    </border>
    <border>
      <left style="thin">
        <color indexed="64"/>
      </left>
      <right style="thin">
        <color rgb="FF002060"/>
      </right>
      <top style="medium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Border="1" applyAlignment="1">
      <alignment horizontal="center" vertical="top" wrapText="1"/>
    </xf>
    <xf numFmtId="4" fontId="2" fillId="0" borderId="0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4" borderId="18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4" fontId="1" fillId="4" borderId="16" xfId="0" applyNumberFormat="1" applyFont="1" applyFill="1" applyBorder="1" applyAlignment="1">
      <alignment horizontal="center" vertical="center" wrapText="1"/>
    </xf>
    <xf numFmtId="4" fontId="2" fillId="4" borderId="25" xfId="0" applyNumberFormat="1" applyFont="1" applyFill="1" applyBorder="1" applyAlignment="1">
      <alignment horizontal="center" vertical="top" wrapText="1"/>
    </xf>
    <xf numFmtId="4" fontId="2" fillId="4" borderId="23" xfId="0" applyNumberFormat="1" applyFont="1" applyFill="1" applyBorder="1" applyAlignment="1">
      <alignment horizontal="center" vertical="top" wrapText="1"/>
    </xf>
    <xf numFmtId="0" fontId="6" fillId="4" borderId="5" xfId="0" applyFont="1" applyFill="1" applyBorder="1" applyAlignment="1">
      <alignment horizontal="center" vertical="center" wrapText="1"/>
    </xf>
    <xf numFmtId="9" fontId="8" fillId="2" borderId="26" xfId="0" applyNumberFormat="1" applyFont="1" applyFill="1" applyBorder="1" applyAlignment="1" applyProtection="1">
      <alignment horizontal="center" vertical="top" wrapText="1"/>
    </xf>
    <xf numFmtId="0" fontId="4" fillId="0" borderId="7" xfId="0" applyFont="1" applyBorder="1" applyAlignment="1">
      <alignment horizontal="center" vertical="center"/>
    </xf>
    <xf numFmtId="4" fontId="8" fillId="2" borderId="8" xfId="0" applyNumberFormat="1" applyFont="1" applyFill="1" applyBorder="1" applyAlignment="1" applyProtection="1">
      <alignment horizontal="center" vertical="center" wrapText="1"/>
      <protection locked="0"/>
    </xf>
    <xf numFmtId="4" fontId="8" fillId="6" borderId="9" xfId="0" applyNumberFormat="1" applyFont="1" applyFill="1" applyBorder="1" applyAlignment="1" applyProtection="1">
      <alignment horizontal="center" vertical="center" wrapText="1"/>
    </xf>
    <xf numFmtId="0" fontId="4" fillId="6" borderId="7" xfId="0" applyFont="1" applyFill="1" applyBorder="1" applyAlignment="1">
      <alignment horizontal="center" vertical="center"/>
    </xf>
    <xf numFmtId="0" fontId="2" fillId="6" borderId="14" xfId="0" applyNumberFormat="1" applyFont="1" applyFill="1" applyBorder="1" applyAlignment="1">
      <alignment horizontal="left" vertical="center" wrapText="1"/>
    </xf>
    <xf numFmtId="49" fontId="8" fillId="2" borderId="8" xfId="0" applyNumberFormat="1" applyFont="1" applyFill="1" applyBorder="1" applyAlignment="1" applyProtection="1">
      <alignment horizontal="left" vertical="center" wrapText="1"/>
      <protection locked="0"/>
    </xf>
    <xf numFmtId="3" fontId="2" fillId="6" borderId="8" xfId="0" applyNumberFormat="1" applyFont="1" applyFill="1" applyBorder="1" applyAlignment="1">
      <alignment horizontal="center" vertical="center" wrapText="1"/>
    </xf>
    <xf numFmtId="4" fontId="2" fillId="6" borderId="8" xfId="0" applyNumberFormat="1" applyFont="1" applyFill="1" applyBorder="1" applyAlignment="1">
      <alignment horizontal="center" vertical="center" wrapText="1"/>
    </xf>
    <xf numFmtId="4" fontId="2" fillId="6" borderId="9" xfId="0" applyNumberFormat="1" applyFont="1" applyFill="1" applyBorder="1" applyAlignment="1">
      <alignment horizontal="center" vertical="center" wrapText="1"/>
    </xf>
    <xf numFmtId="2" fontId="4" fillId="0" borderId="27" xfId="0" applyNumberFormat="1" applyFont="1" applyFill="1" applyBorder="1" applyAlignment="1">
      <alignment horizontal="center" vertical="center"/>
    </xf>
    <xf numFmtId="0" fontId="10" fillId="0" borderId="27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center" vertical="center" wrapText="1"/>
    </xf>
    <xf numFmtId="4" fontId="0" fillId="0" borderId="0" xfId="0" applyNumberFormat="1"/>
    <xf numFmtId="0" fontId="11" fillId="7" borderId="27" xfId="0" applyFont="1" applyFill="1" applyBorder="1" applyAlignment="1">
      <alignment horizontal="center" vertical="center" wrapText="1"/>
    </xf>
    <xf numFmtId="0" fontId="13" fillId="0" borderId="28" xfId="0" applyFont="1" applyBorder="1" applyAlignment="1">
      <alignment vertical="center" wrapText="1"/>
    </xf>
    <xf numFmtId="0" fontId="13" fillId="0" borderId="29" xfId="0" applyFont="1" applyBorder="1" applyAlignment="1">
      <alignment vertical="center" wrapText="1"/>
    </xf>
    <xf numFmtId="0" fontId="13" fillId="8" borderId="29" xfId="0" applyFont="1" applyFill="1" applyBorder="1" applyAlignment="1">
      <alignment vertical="center" wrapText="1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8" borderId="29" xfId="0" applyFont="1" applyFill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4" fontId="14" fillId="0" borderId="30" xfId="0" applyNumberFormat="1" applyFont="1" applyBorder="1" applyAlignment="1">
      <alignment horizontal="center" vertical="center" wrapText="1"/>
    </xf>
    <xf numFmtId="0" fontId="13" fillId="0" borderId="28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7" fillId="5" borderId="24" xfId="0" applyFont="1" applyFill="1" applyBorder="1" applyAlignment="1">
      <alignment horizontal="justify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4" fontId="9" fillId="4" borderId="10" xfId="0" applyNumberFormat="1" applyFont="1" applyFill="1" applyBorder="1" applyAlignment="1" applyProtection="1">
      <alignment horizontal="right" vertical="center" wrapText="1"/>
    </xf>
    <xf numFmtId="4" fontId="9" fillId="4" borderId="11" xfId="0" applyNumberFormat="1" applyFont="1" applyFill="1" applyBorder="1" applyAlignment="1" applyProtection="1">
      <alignment horizontal="right" vertical="center" wrapText="1"/>
    </xf>
    <xf numFmtId="4" fontId="9" fillId="4" borderId="12" xfId="0" applyNumberFormat="1" applyFont="1" applyFill="1" applyBorder="1" applyAlignment="1" applyProtection="1">
      <alignment horizontal="right" vertical="center" wrapText="1"/>
    </xf>
    <xf numFmtId="0" fontId="3" fillId="0" borderId="0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4" fontId="8" fillId="4" borderId="21" xfId="0" applyNumberFormat="1" applyFont="1" applyFill="1" applyBorder="1" applyAlignment="1" applyProtection="1">
      <alignment horizontal="right" vertical="top" wrapText="1"/>
    </xf>
    <xf numFmtId="4" fontId="8" fillId="4" borderId="22" xfId="0" applyNumberFormat="1" applyFont="1" applyFill="1" applyBorder="1" applyAlignment="1" applyProtection="1">
      <alignment horizontal="right" vertical="top" wrapText="1"/>
    </xf>
    <xf numFmtId="4" fontId="8" fillId="4" borderId="15" xfId="0" applyNumberFormat="1" applyFont="1" applyFill="1" applyBorder="1" applyAlignment="1" applyProtection="1">
      <alignment horizontal="right" vertical="top" wrapText="1"/>
    </xf>
    <xf numFmtId="0" fontId="7" fillId="5" borderId="1" xfId="0" applyFont="1" applyFill="1" applyBorder="1" applyAlignment="1">
      <alignment horizontal="justify" vertical="top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8" fillId="4" borderId="20" xfId="0" applyNumberFormat="1" applyFont="1" applyFill="1" applyBorder="1" applyAlignment="1" applyProtection="1">
      <alignment horizontal="right" vertical="top" wrapText="1"/>
    </xf>
    <xf numFmtId="4" fontId="8" fillId="4" borderId="19" xfId="0" applyNumberFormat="1" applyFont="1" applyFill="1" applyBorder="1" applyAlignment="1" applyProtection="1">
      <alignment horizontal="right" vertical="top" wrapText="1"/>
    </xf>
    <xf numFmtId="4" fontId="6" fillId="4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8-&#1056;&#1059;&#1057;&#1043;&#1048;&#1044;&#1056;&#1054;\&#1040;&#1083;&#1100;&#1073;&#1086;&#1084;%20&#1090;&#1080;&#1087;&#1086;&#1074;&#1099;&#1093;%20&#1092;&#1086;&#1088;&#1084;%20&#1087;&#1086;%20&#1080;&#1079;&#1084;%20223-&#1060;&#1047;\&#1040;&#1083;&#1100;&#1073;&#1086;&#1084;%20&#1090;&#1080;&#1087;&#1086;&#1074;&#1099;&#1093;%20&#1092;&#1086;&#1088;&#1084;%20&#1082;%2001.07.2018\&#1055;&#1088;&#1080;&#1083;&#1086;&#1078;&#1077;&#1085;&#1080;&#1077;%20&#1082;%20&#1044;&#1086;&#1047;_&#1057;&#1090;&#1088;&#1091;&#1082;&#1090;&#1091;&#1088;&#1072;%20&#1053;&#1052;&#106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П925"/>
    </sheetNames>
    <sheetDataSet>
      <sheetData sheetId="0">
        <row r="7"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"/>
  <sheetViews>
    <sheetView tabSelected="1" zoomScale="85" zoomScaleNormal="85" workbookViewId="0">
      <selection activeCell="F3" sqref="F3"/>
    </sheetView>
  </sheetViews>
  <sheetFormatPr defaultRowHeight="15" x14ac:dyDescent="0.25"/>
  <cols>
    <col min="1" max="1" width="1.7109375" customWidth="1"/>
    <col min="2" max="2" width="5.7109375" customWidth="1"/>
    <col min="3" max="3" width="25.7109375" customWidth="1"/>
    <col min="4" max="4" width="6.5703125" customWidth="1"/>
    <col min="5" max="5" width="12.7109375" customWidth="1"/>
    <col min="6" max="6" width="15" customWidth="1"/>
    <col min="7" max="7" width="15.7109375" customWidth="1"/>
    <col min="8" max="8" width="3.7109375" customWidth="1"/>
    <col min="9" max="9" width="5.7109375" customWidth="1"/>
    <col min="10" max="10" width="25.7109375" customWidth="1"/>
    <col min="11" max="11" width="17.28515625" customWidth="1"/>
    <col min="12" max="12" width="6.7109375" customWidth="1"/>
    <col min="13" max="13" width="12.85546875" customWidth="1"/>
    <col min="14" max="14" width="13.85546875" customWidth="1"/>
    <col min="15" max="15" width="7.7109375" customWidth="1"/>
    <col min="16" max="16" width="15.7109375" customWidth="1"/>
  </cols>
  <sheetData>
    <row r="1" spans="1:26" ht="18.75" x14ac:dyDescent="0.25">
      <c r="B1" s="48" t="s">
        <v>2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"/>
      <c r="R1" s="4"/>
      <c r="S1" s="4"/>
      <c r="T1" s="4"/>
      <c r="U1" s="4"/>
      <c r="V1" s="4"/>
      <c r="W1" s="4"/>
      <c r="X1" s="4"/>
      <c r="Y1" s="4"/>
      <c r="Z1" s="4"/>
    </row>
    <row r="2" spans="1:26" ht="9.75" customHeight="1" thickBot="1" x14ac:dyDescent="0.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30" customHeight="1" thickBot="1" x14ac:dyDescent="0.3">
      <c r="B3" s="42" t="s">
        <v>12</v>
      </c>
      <c r="C3" s="43"/>
      <c r="D3" s="43"/>
      <c r="E3" s="49"/>
      <c r="F3" s="60">
        <v>2023393.36</v>
      </c>
      <c r="G3" s="14" t="s">
        <v>3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8.5" customHeight="1" x14ac:dyDescent="0.25">
      <c r="B4" s="53" t="s">
        <v>14</v>
      </c>
      <c r="C4" s="53"/>
      <c r="D4" s="53"/>
      <c r="E4" s="53"/>
      <c r="F4" s="53"/>
      <c r="G4" s="5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6" customHeight="1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.5" customHeight="1" thickBot="1" x14ac:dyDescent="0.3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thickBot="1" x14ac:dyDescent="0.3">
      <c r="B7" s="54" t="s">
        <v>13</v>
      </c>
      <c r="C7" s="49"/>
      <c r="D7" s="55"/>
      <c r="E7" s="55"/>
      <c r="F7" s="56"/>
      <c r="G7" s="57"/>
      <c r="H7" s="5"/>
      <c r="I7" s="42" t="s">
        <v>4</v>
      </c>
      <c r="J7" s="43"/>
      <c r="K7" s="43"/>
      <c r="L7" s="43"/>
      <c r="M7" s="43"/>
      <c r="N7" s="43"/>
      <c r="O7" s="43"/>
      <c r="P7" s="44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35" thickBot="1" x14ac:dyDescent="0.3">
      <c r="B8" s="7" t="s">
        <v>5</v>
      </c>
      <c r="C8" s="8" t="s">
        <v>0</v>
      </c>
      <c r="D8" s="8" t="s">
        <v>9</v>
      </c>
      <c r="E8" s="9" t="s">
        <v>10</v>
      </c>
      <c r="F8" s="9" t="s">
        <v>6</v>
      </c>
      <c r="G8" s="10" t="s">
        <v>11</v>
      </c>
      <c r="H8" s="1"/>
      <c r="I8" s="7" t="s">
        <v>5</v>
      </c>
      <c r="J8" s="8" t="s">
        <v>1</v>
      </c>
      <c r="K8" s="9" t="s">
        <v>20</v>
      </c>
      <c r="L8" s="8" t="s">
        <v>9</v>
      </c>
      <c r="M8" s="9" t="s">
        <v>10</v>
      </c>
      <c r="N8" s="9" t="s">
        <v>15</v>
      </c>
      <c r="O8" s="9" t="s">
        <v>6</v>
      </c>
      <c r="P8" s="10" t="s">
        <v>16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thickBot="1" x14ac:dyDescent="0.3">
      <c r="A9" s="6"/>
      <c r="B9" s="33">
        <v>1</v>
      </c>
      <c r="C9" s="30" t="s">
        <v>22</v>
      </c>
      <c r="D9" s="38" t="s">
        <v>104</v>
      </c>
      <c r="E9" s="36">
        <v>11.25</v>
      </c>
      <c r="F9" s="38">
        <v>55</v>
      </c>
      <c r="G9" s="18">
        <f>E9*F9</f>
        <v>618.75</v>
      </c>
      <c r="H9" s="1"/>
      <c r="I9" s="19">
        <f>B9</f>
        <v>1</v>
      </c>
      <c r="J9" s="20" t="str">
        <f>C9</f>
        <v>Антистеплер</v>
      </c>
      <c r="K9" s="21"/>
      <c r="L9" s="22" t="str">
        <f>D9</f>
        <v>шт.</v>
      </c>
      <c r="M9" s="23">
        <f>E9</f>
        <v>11.25</v>
      </c>
      <c r="N9" s="17"/>
      <c r="O9" s="22">
        <f>F9</f>
        <v>55</v>
      </c>
      <c r="P9" s="24">
        <f>N9*O9</f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thickBot="1" x14ac:dyDescent="0.3">
      <c r="A10" s="6"/>
      <c r="B10" s="34">
        <v>2</v>
      </c>
      <c r="C10" s="31" t="s">
        <v>23</v>
      </c>
      <c r="D10" s="39" t="s">
        <v>104</v>
      </c>
      <c r="E10" s="36">
        <v>25.89</v>
      </c>
      <c r="F10" s="39">
        <v>320</v>
      </c>
      <c r="G10" s="18">
        <f t="shared" ref="G10:G73" si="0">E10*F10</f>
        <v>8284.7999999999993</v>
      </c>
      <c r="H10" s="1"/>
      <c r="I10" s="19">
        <f t="shared" ref="I10:I73" si="1">B10</f>
        <v>2</v>
      </c>
      <c r="J10" s="20" t="str">
        <f t="shared" ref="J10:J73" si="2">C10</f>
        <v>Блокнот (А-5)</v>
      </c>
      <c r="K10" s="21"/>
      <c r="L10" s="22" t="str">
        <f t="shared" ref="L10:L73" si="3">D10</f>
        <v>шт.</v>
      </c>
      <c r="M10" s="23">
        <f t="shared" ref="M10:M73" si="4">E10</f>
        <v>25.89</v>
      </c>
      <c r="N10" s="17"/>
      <c r="O10" s="22">
        <f t="shared" ref="O10:O73" si="5">F10</f>
        <v>320</v>
      </c>
      <c r="P10" s="24">
        <f t="shared" ref="P10:P92" si="6">N10*O10</f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thickBot="1" x14ac:dyDescent="0.3">
      <c r="A11" s="6"/>
      <c r="B11" s="35">
        <v>3</v>
      </c>
      <c r="C11" s="32" t="s">
        <v>24</v>
      </c>
      <c r="D11" s="39" t="s">
        <v>105</v>
      </c>
      <c r="E11" s="36">
        <v>174.51</v>
      </c>
      <c r="F11" s="40">
        <v>6885</v>
      </c>
      <c r="G11" s="18">
        <f t="shared" si="0"/>
        <v>1201501.3499999999</v>
      </c>
      <c r="H11" s="1"/>
      <c r="I11" s="19">
        <f t="shared" si="1"/>
        <v>3</v>
      </c>
      <c r="J11" s="20" t="str">
        <f t="shared" si="2"/>
        <v>Бумага А4</v>
      </c>
      <c r="K11" s="21"/>
      <c r="L11" s="22" t="str">
        <f t="shared" si="3"/>
        <v>пачка</v>
      </c>
      <c r="M11" s="23">
        <f t="shared" si="4"/>
        <v>174.51</v>
      </c>
      <c r="N11" s="17"/>
      <c r="O11" s="22">
        <f t="shared" si="5"/>
        <v>6885</v>
      </c>
      <c r="P11" s="24">
        <f t="shared" si="6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thickBot="1" x14ac:dyDescent="0.3">
      <c r="A12" s="6"/>
      <c r="B12" s="34">
        <v>4</v>
      </c>
      <c r="C12" s="31" t="s">
        <v>25</v>
      </c>
      <c r="D12" s="39" t="s">
        <v>104</v>
      </c>
      <c r="E12" s="36">
        <v>50.35</v>
      </c>
      <c r="F12" s="39">
        <v>300</v>
      </c>
      <c r="G12" s="18">
        <f t="shared" si="0"/>
        <v>15105</v>
      </c>
      <c r="H12" s="1"/>
      <c r="I12" s="19">
        <f t="shared" si="1"/>
        <v>4</v>
      </c>
      <c r="J12" s="20" t="str">
        <f t="shared" si="2"/>
        <v>Бумага для заметок (куб)</v>
      </c>
      <c r="K12" s="21"/>
      <c r="L12" s="22" t="str">
        <f t="shared" si="3"/>
        <v>шт.</v>
      </c>
      <c r="M12" s="23">
        <f t="shared" si="4"/>
        <v>50.35</v>
      </c>
      <c r="N12" s="17"/>
      <c r="O12" s="22">
        <f t="shared" si="5"/>
        <v>300</v>
      </c>
      <c r="P12" s="24">
        <f t="shared" si="6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6.25" thickBot="1" x14ac:dyDescent="0.3">
      <c r="A13" s="6"/>
      <c r="B13" s="34">
        <v>5</v>
      </c>
      <c r="C13" s="31" t="s">
        <v>26</v>
      </c>
      <c r="D13" s="39" t="s">
        <v>104</v>
      </c>
      <c r="E13" s="36">
        <v>22.18</v>
      </c>
      <c r="F13" s="39">
        <v>25</v>
      </c>
      <c r="G13" s="18">
        <f t="shared" si="0"/>
        <v>554.5</v>
      </c>
      <c r="H13" s="1"/>
      <c r="I13" s="19">
        <f t="shared" si="1"/>
        <v>5</v>
      </c>
      <c r="J13" s="20" t="str">
        <f t="shared" si="2"/>
        <v>Бокс (подставка) для блока непроклеенного</v>
      </c>
      <c r="K13" s="21"/>
      <c r="L13" s="22" t="str">
        <f t="shared" si="3"/>
        <v>шт.</v>
      </c>
      <c r="M13" s="23">
        <f t="shared" si="4"/>
        <v>22.18</v>
      </c>
      <c r="N13" s="17"/>
      <c r="O13" s="22">
        <f t="shared" si="5"/>
        <v>25</v>
      </c>
      <c r="P13" s="24">
        <f t="shared" si="6"/>
        <v>0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thickBot="1" x14ac:dyDescent="0.3">
      <c r="A14" s="6"/>
      <c r="B14" s="34">
        <v>6</v>
      </c>
      <c r="C14" s="31" t="s">
        <v>27</v>
      </c>
      <c r="D14" s="39" t="s">
        <v>104</v>
      </c>
      <c r="E14" s="36">
        <v>48.75</v>
      </c>
      <c r="F14" s="39">
        <v>70</v>
      </c>
      <c r="G14" s="18">
        <f t="shared" si="0"/>
        <v>3412.5</v>
      </c>
      <c r="H14" s="1"/>
      <c r="I14" s="19">
        <f t="shared" si="1"/>
        <v>6</v>
      </c>
      <c r="J14" s="20" t="str">
        <f t="shared" si="2"/>
        <v>Бумага для факса</v>
      </c>
      <c r="K14" s="21"/>
      <c r="L14" s="22" t="str">
        <f t="shared" si="3"/>
        <v>шт.</v>
      </c>
      <c r="M14" s="23">
        <f t="shared" si="4"/>
        <v>48.75</v>
      </c>
      <c r="N14" s="17"/>
      <c r="O14" s="22">
        <f t="shared" si="5"/>
        <v>70</v>
      </c>
      <c r="P14" s="24">
        <f t="shared" si="6"/>
        <v>0</v>
      </c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thickBot="1" x14ac:dyDescent="0.3">
      <c r="A15" s="6"/>
      <c r="B15" s="34">
        <v>7</v>
      </c>
      <c r="C15" s="31" t="s">
        <v>28</v>
      </c>
      <c r="D15" s="39" t="s">
        <v>105</v>
      </c>
      <c r="E15" s="36">
        <v>78.930000000000007</v>
      </c>
      <c r="F15" s="39">
        <v>10</v>
      </c>
      <c r="G15" s="18">
        <f t="shared" si="0"/>
        <v>789.30000000000007</v>
      </c>
      <c r="H15" s="1"/>
      <c r="I15" s="19">
        <f t="shared" si="1"/>
        <v>7</v>
      </c>
      <c r="J15" s="20" t="str">
        <f t="shared" si="2"/>
        <v>Бумага копировальная</v>
      </c>
      <c r="K15" s="21"/>
      <c r="L15" s="22" t="str">
        <f t="shared" si="3"/>
        <v>пачка</v>
      </c>
      <c r="M15" s="23">
        <f t="shared" si="4"/>
        <v>78.930000000000007</v>
      </c>
      <c r="N15" s="17"/>
      <c r="O15" s="22">
        <f t="shared" si="5"/>
        <v>10</v>
      </c>
      <c r="P15" s="24">
        <f t="shared" si="6"/>
        <v>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thickBot="1" x14ac:dyDescent="0.3">
      <c r="A16" s="6"/>
      <c r="B16" s="34">
        <v>8</v>
      </c>
      <c r="C16" s="31" t="s">
        <v>29</v>
      </c>
      <c r="D16" s="39" t="s">
        <v>104</v>
      </c>
      <c r="E16" s="36">
        <v>187.12</v>
      </c>
      <c r="F16" s="39">
        <v>30</v>
      </c>
      <c r="G16" s="18">
        <f t="shared" si="0"/>
        <v>5613.6</v>
      </c>
      <c r="H16" s="1"/>
      <c r="I16" s="19">
        <f t="shared" si="1"/>
        <v>8</v>
      </c>
      <c r="J16" s="20" t="str">
        <f t="shared" si="2"/>
        <v xml:space="preserve">Дырокол </v>
      </c>
      <c r="K16" s="21"/>
      <c r="L16" s="22" t="str">
        <f t="shared" si="3"/>
        <v>шт.</v>
      </c>
      <c r="M16" s="23">
        <f t="shared" si="4"/>
        <v>187.12</v>
      </c>
      <c r="N16" s="17"/>
      <c r="O16" s="22">
        <f t="shared" si="5"/>
        <v>30</v>
      </c>
      <c r="P16" s="24">
        <f t="shared" si="6"/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thickBot="1" x14ac:dyDescent="0.3">
      <c r="A17" s="6"/>
      <c r="B17" s="34">
        <v>9</v>
      </c>
      <c r="C17" s="31" t="s">
        <v>30</v>
      </c>
      <c r="D17" s="39" t="s">
        <v>106</v>
      </c>
      <c r="E17" s="36">
        <v>12.18</v>
      </c>
      <c r="F17" s="39">
        <v>90</v>
      </c>
      <c r="G17" s="18">
        <f t="shared" si="0"/>
        <v>1096.2</v>
      </c>
      <c r="H17" s="1"/>
      <c r="I17" s="19">
        <f t="shared" si="1"/>
        <v>9</v>
      </c>
      <c r="J17" s="20" t="str">
        <f t="shared" si="2"/>
        <v>Зажим для бумаг 19 мм</v>
      </c>
      <c r="K17" s="21"/>
      <c r="L17" s="22" t="str">
        <f t="shared" si="3"/>
        <v>упак.</v>
      </c>
      <c r="M17" s="23">
        <f t="shared" si="4"/>
        <v>12.18</v>
      </c>
      <c r="N17" s="17"/>
      <c r="O17" s="22">
        <f t="shared" si="5"/>
        <v>90</v>
      </c>
      <c r="P17" s="24">
        <f t="shared" si="6"/>
        <v>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thickBot="1" x14ac:dyDescent="0.3">
      <c r="A18" s="6"/>
      <c r="B18" s="34">
        <v>10</v>
      </c>
      <c r="C18" s="31" t="s">
        <v>31</v>
      </c>
      <c r="D18" s="39" t="s">
        <v>106</v>
      </c>
      <c r="E18" s="36">
        <v>24.52</v>
      </c>
      <c r="F18" s="39">
        <v>80</v>
      </c>
      <c r="G18" s="18">
        <f t="shared" si="0"/>
        <v>1961.6</v>
      </c>
      <c r="H18" s="1"/>
      <c r="I18" s="19">
        <f t="shared" si="1"/>
        <v>10</v>
      </c>
      <c r="J18" s="20" t="str">
        <f t="shared" si="2"/>
        <v>Зажим для бумаг 25 мм</v>
      </c>
      <c r="K18" s="21"/>
      <c r="L18" s="22" t="str">
        <f t="shared" si="3"/>
        <v>упак.</v>
      </c>
      <c r="M18" s="23">
        <f t="shared" si="4"/>
        <v>24.52</v>
      </c>
      <c r="N18" s="17"/>
      <c r="O18" s="22">
        <f t="shared" si="5"/>
        <v>80</v>
      </c>
      <c r="P18" s="24">
        <f t="shared" si="6"/>
        <v>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thickBot="1" x14ac:dyDescent="0.3">
      <c r="A19" s="6"/>
      <c r="B19" s="34">
        <v>11</v>
      </c>
      <c r="C19" s="31" t="s">
        <v>32</v>
      </c>
      <c r="D19" s="39" t="s">
        <v>106</v>
      </c>
      <c r="E19" s="36">
        <v>52.14</v>
      </c>
      <c r="F19" s="39">
        <v>40</v>
      </c>
      <c r="G19" s="18">
        <f t="shared" si="0"/>
        <v>2085.6</v>
      </c>
      <c r="H19" s="1"/>
      <c r="I19" s="19">
        <f t="shared" si="1"/>
        <v>11</v>
      </c>
      <c r="J19" s="20" t="str">
        <f t="shared" si="2"/>
        <v>Зажим для бумаг 32 мм</v>
      </c>
      <c r="K19" s="21"/>
      <c r="L19" s="22" t="str">
        <f t="shared" si="3"/>
        <v>упак.</v>
      </c>
      <c r="M19" s="23">
        <f t="shared" si="4"/>
        <v>52.14</v>
      </c>
      <c r="N19" s="17"/>
      <c r="O19" s="22">
        <f t="shared" si="5"/>
        <v>40</v>
      </c>
      <c r="P19" s="24">
        <f t="shared" si="6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thickBot="1" x14ac:dyDescent="0.3">
      <c r="A20" s="6"/>
      <c r="B20" s="34">
        <v>12</v>
      </c>
      <c r="C20" s="31" t="s">
        <v>33</v>
      </c>
      <c r="D20" s="39" t="s">
        <v>106</v>
      </c>
      <c r="E20" s="36">
        <v>98.66</v>
      </c>
      <c r="F20" s="39">
        <v>40</v>
      </c>
      <c r="G20" s="18">
        <f t="shared" si="0"/>
        <v>3946.3999999999996</v>
      </c>
      <c r="H20" s="1"/>
      <c r="I20" s="19">
        <f t="shared" si="1"/>
        <v>12</v>
      </c>
      <c r="J20" s="20" t="str">
        <f t="shared" si="2"/>
        <v>Зажим для бумаг 51 мм</v>
      </c>
      <c r="K20" s="21"/>
      <c r="L20" s="22" t="str">
        <f t="shared" si="3"/>
        <v>упак.</v>
      </c>
      <c r="M20" s="23">
        <f t="shared" si="4"/>
        <v>98.66</v>
      </c>
      <c r="N20" s="17"/>
      <c r="O20" s="22">
        <f t="shared" si="5"/>
        <v>40</v>
      </c>
      <c r="P20" s="24">
        <f t="shared" si="6"/>
        <v>0</v>
      </c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6.25" thickBot="1" x14ac:dyDescent="0.3">
      <c r="A21" s="6"/>
      <c r="B21" s="34">
        <v>13</v>
      </c>
      <c r="C21" s="31" t="s">
        <v>34</v>
      </c>
      <c r="D21" s="39" t="s">
        <v>104</v>
      </c>
      <c r="E21" s="36">
        <v>25</v>
      </c>
      <c r="F21" s="39">
        <v>230</v>
      </c>
      <c r="G21" s="18">
        <f t="shared" si="0"/>
        <v>5750</v>
      </c>
      <c r="H21" s="1"/>
      <c r="I21" s="19">
        <f t="shared" si="1"/>
        <v>13</v>
      </c>
      <c r="J21" s="20" t="str">
        <f t="shared" si="2"/>
        <v xml:space="preserve">Календарь настольный перекидной 2020г </v>
      </c>
      <c r="K21" s="21"/>
      <c r="L21" s="22" t="str">
        <f t="shared" si="3"/>
        <v>шт.</v>
      </c>
      <c r="M21" s="23">
        <f t="shared" si="4"/>
        <v>25</v>
      </c>
      <c r="N21" s="17"/>
      <c r="O21" s="22">
        <f t="shared" si="5"/>
        <v>230</v>
      </c>
      <c r="P21" s="24">
        <f t="shared" si="6"/>
        <v>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6.25" thickBot="1" x14ac:dyDescent="0.3">
      <c r="A22" s="6"/>
      <c r="B22" s="34">
        <v>14</v>
      </c>
      <c r="C22" s="31" t="s">
        <v>35</v>
      </c>
      <c r="D22" s="39" t="s">
        <v>104</v>
      </c>
      <c r="E22" s="36">
        <v>3.5</v>
      </c>
      <c r="F22" s="39">
        <v>500</v>
      </c>
      <c r="G22" s="18">
        <f t="shared" si="0"/>
        <v>1750</v>
      </c>
      <c r="H22" s="1"/>
      <c r="I22" s="19">
        <f t="shared" si="1"/>
        <v>14</v>
      </c>
      <c r="J22" s="20" t="str">
        <f t="shared" si="2"/>
        <v>Карандаш технический НВ (ТМ)</v>
      </c>
      <c r="K22" s="21"/>
      <c r="L22" s="22" t="str">
        <f t="shared" si="3"/>
        <v>шт.</v>
      </c>
      <c r="M22" s="23">
        <f t="shared" si="4"/>
        <v>3.5</v>
      </c>
      <c r="N22" s="17"/>
      <c r="O22" s="22">
        <f t="shared" si="5"/>
        <v>500</v>
      </c>
      <c r="P22" s="24">
        <f t="shared" si="6"/>
        <v>0</v>
      </c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thickBot="1" x14ac:dyDescent="0.3">
      <c r="A23" s="6"/>
      <c r="B23" s="34">
        <v>15</v>
      </c>
      <c r="C23" s="31" t="s">
        <v>36</v>
      </c>
      <c r="D23" s="39" t="s">
        <v>104</v>
      </c>
      <c r="E23" s="36">
        <v>15.26</v>
      </c>
      <c r="F23" s="39">
        <v>280</v>
      </c>
      <c r="G23" s="18">
        <f t="shared" si="0"/>
        <v>4272.8</v>
      </c>
      <c r="H23" s="1"/>
      <c r="I23" s="19">
        <f t="shared" si="1"/>
        <v>15</v>
      </c>
      <c r="J23" s="20" t="str">
        <f t="shared" si="2"/>
        <v>Клей - карандаш</v>
      </c>
      <c r="K23" s="21"/>
      <c r="L23" s="22" t="str">
        <f t="shared" si="3"/>
        <v>шт.</v>
      </c>
      <c r="M23" s="23">
        <f t="shared" si="4"/>
        <v>15.26</v>
      </c>
      <c r="N23" s="17"/>
      <c r="O23" s="22">
        <f t="shared" si="5"/>
        <v>280</v>
      </c>
      <c r="P23" s="24">
        <f t="shared" si="6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thickBot="1" x14ac:dyDescent="0.3">
      <c r="A24" s="6"/>
      <c r="B24" s="34">
        <v>16</v>
      </c>
      <c r="C24" s="31" t="s">
        <v>37</v>
      </c>
      <c r="D24" s="39" t="s">
        <v>104</v>
      </c>
      <c r="E24" s="36">
        <v>20.25</v>
      </c>
      <c r="F24" s="39">
        <v>350</v>
      </c>
      <c r="G24" s="18">
        <f t="shared" si="0"/>
        <v>7087.5</v>
      </c>
      <c r="H24" s="1"/>
      <c r="I24" s="19">
        <f t="shared" si="1"/>
        <v>16</v>
      </c>
      <c r="J24" s="20" t="str">
        <f t="shared" si="2"/>
        <v>Клей ПВА (роллер)</v>
      </c>
      <c r="K24" s="21"/>
      <c r="L24" s="22" t="str">
        <f t="shared" si="3"/>
        <v>шт.</v>
      </c>
      <c r="M24" s="23">
        <f t="shared" si="4"/>
        <v>20.25</v>
      </c>
      <c r="N24" s="17"/>
      <c r="O24" s="22">
        <f t="shared" si="5"/>
        <v>350</v>
      </c>
      <c r="P24" s="24">
        <f t="shared" si="6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thickBot="1" x14ac:dyDescent="0.3">
      <c r="A25" s="6"/>
      <c r="B25" s="34">
        <v>17</v>
      </c>
      <c r="C25" s="31" t="s">
        <v>38</v>
      </c>
      <c r="D25" s="39" t="s">
        <v>104</v>
      </c>
      <c r="E25" s="36">
        <v>80.3</v>
      </c>
      <c r="F25" s="39">
        <v>180</v>
      </c>
      <c r="G25" s="18">
        <f t="shared" si="0"/>
        <v>14454</v>
      </c>
      <c r="H25" s="1"/>
      <c r="I25" s="19">
        <f t="shared" si="1"/>
        <v>17</v>
      </c>
      <c r="J25" s="20" t="str">
        <f t="shared" si="2"/>
        <v xml:space="preserve">Книга учета </v>
      </c>
      <c r="K25" s="21"/>
      <c r="L25" s="22" t="str">
        <f t="shared" si="3"/>
        <v>шт.</v>
      </c>
      <c r="M25" s="23">
        <f t="shared" si="4"/>
        <v>80.3</v>
      </c>
      <c r="N25" s="17"/>
      <c r="O25" s="22">
        <f t="shared" si="5"/>
        <v>180</v>
      </c>
      <c r="P25" s="24">
        <f t="shared" si="6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thickBot="1" x14ac:dyDescent="0.3">
      <c r="A26" s="6"/>
      <c r="B26" s="34">
        <v>18</v>
      </c>
      <c r="C26" s="31" t="s">
        <v>39</v>
      </c>
      <c r="D26" s="39" t="s">
        <v>104</v>
      </c>
      <c r="E26" s="36">
        <v>4.2</v>
      </c>
      <c r="F26" s="39">
        <v>200</v>
      </c>
      <c r="G26" s="18">
        <f t="shared" si="0"/>
        <v>840</v>
      </c>
      <c r="H26" s="1"/>
      <c r="I26" s="19">
        <f t="shared" si="1"/>
        <v>18</v>
      </c>
      <c r="J26" s="20" t="str">
        <f t="shared" si="2"/>
        <v>Ластик комбинированный</v>
      </c>
      <c r="K26" s="21"/>
      <c r="L26" s="22" t="str">
        <f t="shared" si="3"/>
        <v>шт.</v>
      </c>
      <c r="M26" s="23">
        <f t="shared" si="4"/>
        <v>4.2</v>
      </c>
      <c r="N26" s="17"/>
      <c r="O26" s="22">
        <f t="shared" si="5"/>
        <v>200</v>
      </c>
      <c r="P26" s="24">
        <f t="shared" si="6"/>
        <v>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thickBot="1" x14ac:dyDescent="0.3">
      <c r="A27" s="6"/>
      <c r="B27" s="34">
        <v>19</v>
      </c>
      <c r="C27" s="31" t="s">
        <v>40</v>
      </c>
      <c r="D27" s="39" t="s">
        <v>104</v>
      </c>
      <c r="E27" s="36">
        <v>10.96</v>
      </c>
      <c r="F27" s="39">
        <v>80</v>
      </c>
      <c r="G27" s="18">
        <f t="shared" si="0"/>
        <v>876.80000000000007</v>
      </c>
      <c r="H27" s="1"/>
      <c r="I27" s="19">
        <f t="shared" si="1"/>
        <v>19</v>
      </c>
      <c r="J27" s="20" t="str">
        <f t="shared" si="2"/>
        <v>Линейка пластиковая</v>
      </c>
      <c r="K27" s="21"/>
      <c r="L27" s="22" t="str">
        <f t="shared" si="3"/>
        <v>шт.</v>
      </c>
      <c r="M27" s="23">
        <f t="shared" si="4"/>
        <v>10.96</v>
      </c>
      <c r="N27" s="17"/>
      <c r="O27" s="22">
        <f t="shared" si="5"/>
        <v>80</v>
      </c>
      <c r="P27" s="24">
        <f t="shared" si="6"/>
        <v>0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thickBot="1" x14ac:dyDescent="0.3">
      <c r="A28" s="6"/>
      <c r="B28" s="34">
        <v>20</v>
      </c>
      <c r="C28" s="31" t="s">
        <v>41</v>
      </c>
      <c r="D28" s="39" t="s">
        <v>104</v>
      </c>
      <c r="E28" s="36">
        <v>15.58</v>
      </c>
      <c r="F28" s="39">
        <v>300</v>
      </c>
      <c r="G28" s="18">
        <f t="shared" si="0"/>
        <v>4674</v>
      </c>
      <c r="H28" s="1"/>
      <c r="I28" s="19">
        <f t="shared" si="1"/>
        <v>20</v>
      </c>
      <c r="J28" s="20" t="str">
        <f t="shared" si="2"/>
        <v xml:space="preserve">Липкий блок </v>
      </c>
      <c r="K28" s="21"/>
      <c r="L28" s="22" t="str">
        <f t="shared" si="3"/>
        <v>шт.</v>
      </c>
      <c r="M28" s="23">
        <f t="shared" si="4"/>
        <v>15.58</v>
      </c>
      <c r="N28" s="17"/>
      <c r="O28" s="22">
        <f t="shared" si="5"/>
        <v>300</v>
      </c>
      <c r="P28" s="24">
        <f t="shared" si="6"/>
        <v>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thickBot="1" x14ac:dyDescent="0.3">
      <c r="A29" s="6"/>
      <c r="B29" s="34">
        <v>21</v>
      </c>
      <c r="C29" s="31" t="s">
        <v>42</v>
      </c>
      <c r="D29" s="39" t="s">
        <v>104</v>
      </c>
      <c r="E29" s="36">
        <v>10.28</v>
      </c>
      <c r="F29" s="39">
        <v>250</v>
      </c>
      <c r="G29" s="18">
        <f t="shared" si="0"/>
        <v>2570</v>
      </c>
      <c r="H29" s="1"/>
      <c r="I29" s="19">
        <f t="shared" si="1"/>
        <v>21</v>
      </c>
      <c r="J29" s="20" t="str">
        <f t="shared" si="2"/>
        <v>Маркер текстовый</v>
      </c>
      <c r="K29" s="21"/>
      <c r="L29" s="22" t="str">
        <f t="shared" si="3"/>
        <v>шт.</v>
      </c>
      <c r="M29" s="23">
        <f t="shared" si="4"/>
        <v>10.28</v>
      </c>
      <c r="N29" s="17"/>
      <c r="O29" s="22">
        <f t="shared" si="5"/>
        <v>250</v>
      </c>
      <c r="P29" s="24">
        <f t="shared" si="6"/>
        <v>0</v>
      </c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6.25" thickBot="1" x14ac:dyDescent="0.3">
      <c r="A30" s="6"/>
      <c r="B30" s="34">
        <v>22</v>
      </c>
      <c r="C30" s="31" t="s">
        <v>43</v>
      </c>
      <c r="D30" s="39" t="s">
        <v>104</v>
      </c>
      <c r="E30" s="36">
        <v>8.9600000000000009</v>
      </c>
      <c r="F30" s="39">
        <v>50</v>
      </c>
      <c r="G30" s="18">
        <f t="shared" si="0"/>
        <v>448.00000000000006</v>
      </c>
      <c r="H30" s="1"/>
      <c r="I30" s="19">
        <f t="shared" si="1"/>
        <v>22</v>
      </c>
      <c r="J30" s="20" t="str">
        <f t="shared" si="2"/>
        <v xml:space="preserve">Маркер особый перманентный </v>
      </c>
      <c r="K30" s="21"/>
      <c r="L30" s="22" t="str">
        <f t="shared" si="3"/>
        <v>шт.</v>
      </c>
      <c r="M30" s="23">
        <f t="shared" si="4"/>
        <v>8.9600000000000009</v>
      </c>
      <c r="N30" s="17"/>
      <c r="O30" s="22">
        <f t="shared" si="5"/>
        <v>50</v>
      </c>
      <c r="P30" s="24">
        <f t="shared" si="6"/>
        <v>0</v>
      </c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39" thickBot="1" x14ac:dyDescent="0.3">
      <c r="A31" s="6"/>
      <c r="B31" s="34">
        <v>23</v>
      </c>
      <c r="C31" s="31" t="s">
        <v>44</v>
      </c>
      <c r="D31" s="39" t="s">
        <v>104</v>
      </c>
      <c r="E31" s="36">
        <v>24.25</v>
      </c>
      <c r="F31" s="39">
        <v>250</v>
      </c>
      <c r="G31" s="18">
        <f t="shared" si="0"/>
        <v>6062.5</v>
      </c>
      <c r="H31" s="1"/>
      <c r="I31" s="19">
        <f t="shared" si="1"/>
        <v>23</v>
      </c>
      <c r="J31" s="20" t="str">
        <f t="shared" si="2"/>
        <v>Набор пластиковых самоклеющихся закладок (этикеток)</v>
      </c>
      <c r="K31" s="21"/>
      <c r="L31" s="22" t="str">
        <f t="shared" si="3"/>
        <v>шт.</v>
      </c>
      <c r="M31" s="23">
        <f t="shared" si="4"/>
        <v>24.25</v>
      </c>
      <c r="N31" s="17"/>
      <c r="O31" s="22">
        <f t="shared" si="5"/>
        <v>250</v>
      </c>
      <c r="P31" s="24">
        <f t="shared" si="6"/>
        <v>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6.25" thickBot="1" x14ac:dyDescent="0.3">
      <c r="A32" s="6"/>
      <c r="B32" s="34">
        <v>24</v>
      </c>
      <c r="C32" s="31" t="s">
        <v>45</v>
      </c>
      <c r="D32" s="39" t="s">
        <v>104</v>
      </c>
      <c r="E32" s="36">
        <v>234.21</v>
      </c>
      <c r="F32" s="39">
        <v>35</v>
      </c>
      <c r="G32" s="18">
        <f t="shared" si="0"/>
        <v>8197.35</v>
      </c>
      <c r="H32" s="1"/>
      <c r="I32" s="19">
        <f t="shared" si="1"/>
        <v>24</v>
      </c>
      <c r="J32" s="20" t="str">
        <f t="shared" si="2"/>
        <v>Ножницы металлические 180мм</v>
      </c>
      <c r="K32" s="21"/>
      <c r="L32" s="22" t="str">
        <f t="shared" si="3"/>
        <v>шт.</v>
      </c>
      <c r="M32" s="23">
        <f t="shared" si="4"/>
        <v>234.21</v>
      </c>
      <c r="N32" s="17"/>
      <c r="O32" s="22">
        <f t="shared" si="5"/>
        <v>35</v>
      </c>
      <c r="P32" s="24">
        <f t="shared" si="6"/>
        <v>0</v>
      </c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thickBot="1" x14ac:dyDescent="0.3">
      <c r="A33" s="6"/>
      <c r="B33" s="35">
        <v>25</v>
      </c>
      <c r="C33" s="32" t="s">
        <v>46</v>
      </c>
      <c r="D33" s="39" t="s">
        <v>104</v>
      </c>
      <c r="E33" s="37">
        <v>1251.22</v>
      </c>
      <c r="F33" s="39">
        <v>3</v>
      </c>
      <c r="G33" s="18">
        <f t="shared" si="0"/>
        <v>3753.66</v>
      </c>
      <c r="H33" s="1"/>
      <c r="I33" s="19">
        <f t="shared" si="1"/>
        <v>25</v>
      </c>
      <c r="J33" s="20" t="str">
        <f t="shared" si="2"/>
        <v>Нумератор 8-разрядный</v>
      </c>
      <c r="K33" s="21"/>
      <c r="L33" s="22" t="str">
        <f t="shared" si="3"/>
        <v>шт.</v>
      </c>
      <c r="M33" s="23">
        <f t="shared" si="4"/>
        <v>1251.22</v>
      </c>
      <c r="N33" s="17"/>
      <c r="O33" s="22">
        <f t="shared" si="5"/>
        <v>3</v>
      </c>
      <c r="P33" s="24">
        <f t="shared" si="6"/>
        <v>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thickBot="1" x14ac:dyDescent="0.3">
      <c r="A34" s="6"/>
      <c r="B34" s="35">
        <v>26</v>
      </c>
      <c r="C34" s="32" t="s">
        <v>47</v>
      </c>
      <c r="D34" s="39" t="s">
        <v>21</v>
      </c>
      <c r="E34" s="37">
        <v>1489.5150000000001</v>
      </c>
      <c r="F34" s="39">
        <v>3</v>
      </c>
      <c r="G34" s="18">
        <f t="shared" si="0"/>
        <v>4468.5450000000001</v>
      </c>
      <c r="H34" s="1"/>
      <c r="I34" s="19">
        <f t="shared" si="1"/>
        <v>26</v>
      </c>
      <c r="J34" s="20" t="str">
        <f t="shared" si="2"/>
        <v>Нумератор 10-разрядный</v>
      </c>
      <c r="K34" s="21"/>
      <c r="L34" s="22" t="str">
        <f t="shared" si="3"/>
        <v>шт</v>
      </c>
      <c r="M34" s="23">
        <f t="shared" si="4"/>
        <v>1489.5150000000001</v>
      </c>
      <c r="N34" s="17"/>
      <c r="O34" s="22">
        <f t="shared" si="5"/>
        <v>3</v>
      </c>
      <c r="P34" s="24">
        <f t="shared" si="6"/>
        <v>0</v>
      </c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6.25" thickBot="1" x14ac:dyDescent="0.3">
      <c r="A35" s="6"/>
      <c r="B35" s="35">
        <v>27</v>
      </c>
      <c r="C35" s="32" t="s">
        <v>48</v>
      </c>
      <c r="D35" s="39" t="s">
        <v>104</v>
      </c>
      <c r="E35" s="36">
        <v>59.98</v>
      </c>
      <c r="F35" s="39">
        <v>300</v>
      </c>
      <c r="G35" s="18">
        <f t="shared" si="0"/>
        <v>17994</v>
      </c>
      <c r="H35" s="1"/>
      <c r="I35" s="19">
        <f t="shared" si="1"/>
        <v>27</v>
      </c>
      <c r="J35" s="20" t="str">
        <f t="shared" si="2"/>
        <v>Папка-регистратор с арочным механизмом 50мм</v>
      </c>
      <c r="K35" s="21"/>
      <c r="L35" s="22" t="str">
        <f t="shared" si="3"/>
        <v>шт.</v>
      </c>
      <c r="M35" s="23">
        <f t="shared" si="4"/>
        <v>59.98</v>
      </c>
      <c r="N35" s="17"/>
      <c r="O35" s="22">
        <f t="shared" si="5"/>
        <v>300</v>
      </c>
      <c r="P35" s="24">
        <f t="shared" si="6"/>
        <v>0</v>
      </c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6.25" thickBot="1" x14ac:dyDescent="0.3">
      <c r="A36" s="6"/>
      <c r="B36" s="35">
        <v>28</v>
      </c>
      <c r="C36" s="32" t="s">
        <v>49</v>
      </c>
      <c r="D36" s="39" t="s">
        <v>104</v>
      </c>
      <c r="E36" s="36">
        <v>67.52</v>
      </c>
      <c r="F36" s="39">
        <v>250</v>
      </c>
      <c r="G36" s="18">
        <f t="shared" si="0"/>
        <v>16880</v>
      </c>
      <c r="H36" s="1"/>
      <c r="I36" s="19">
        <f t="shared" si="1"/>
        <v>28</v>
      </c>
      <c r="J36" s="20" t="str">
        <f t="shared" si="2"/>
        <v>Папка-регистратор с арочным механизмом 75мм</v>
      </c>
      <c r="K36" s="21"/>
      <c r="L36" s="22" t="str">
        <f t="shared" si="3"/>
        <v>шт.</v>
      </c>
      <c r="M36" s="23">
        <f t="shared" si="4"/>
        <v>67.52</v>
      </c>
      <c r="N36" s="17"/>
      <c r="O36" s="22">
        <f t="shared" si="5"/>
        <v>250</v>
      </c>
      <c r="P36" s="24">
        <f t="shared" si="6"/>
        <v>0</v>
      </c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6.25" thickBot="1" x14ac:dyDescent="0.3">
      <c r="A37" s="6"/>
      <c r="B37" s="35">
        <v>29</v>
      </c>
      <c r="C37" s="32" t="s">
        <v>50</v>
      </c>
      <c r="D37" s="39" t="s">
        <v>104</v>
      </c>
      <c r="E37" s="36">
        <v>32.28</v>
      </c>
      <c r="F37" s="39">
        <v>100</v>
      </c>
      <c r="G37" s="18">
        <f t="shared" si="0"/>
        <v>3228</v>
      </c>
      <c r="H37" s="1"/>
      <c r="I37" s="19">
        <f t="shared" si="1"/>
        <v>29</v>
      </c>
      <c r="J37" s="20" t="str">
        <f t="shared" si="2"/>
        <v>Папка пластиковая с 2-мя кольцами</v>
      </c>
      <c r="K37" s="21"/>
      <c r="L37" s="22" t="str">
        <f t="shared" si="3"/>
        <v>шт.</v>
      </c>
      <c r="M37" s="23">
        <f t="shared" si="4"/>
        <v>32.28</v>
      </c>
      <c r="N37" s="17"/>
      <c r="O37" s="22">
        <f t="shared" si="5"/>
        <v>100</v>
      </c>
      <c r="P37" s="24">
        <f t="shared" si="6"/>
        <v>0</v>
      </c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thickBot="1" x14ac:dyDescent="0.3">
      <c r="A38" s="6"/>
      <c r="B38" s="35">
        <v>30</v>
      </c>
      <c r="C38" s="32" t="s">
        <v>51</v>
      </c>
      <c r="D38" s="39" t="s">
        <v>104</v>
      </c>
      <c r="E38" s="36">
        <v>4.5</v>
      </c>
      <c r="F38" s="39">
        <v>400</v>
      </c>
      <c r="G38" s="18">
        <f t="shared" si="0"/>
        <v>1800</v>
      </c>
      <c r="H38" s="1"/>
      <c r="I38" s="19">
        <f t="shared" si="1"/>
        <v>30</v>
      </c>
      <c r="J38" s="20" t="str">
        <f t="shared" si="2"/>
        <v xml:space="preserve"> Уголок пластиковый</v>
      </c>
      <c r="K38" s="21"/>
      <c r="L38" s="22" t="str">
        <f t="shared" si="3"/>
        <v>шт.</v>
      </c>
      <c r="M38" s="23">
        <f t="shared" si="4"/>
        <v>4.5</v>
      </c>
      <c r="N38" s="17"/>
      <c r="O38" s="22">
        <f t="shared" si="5"/>
        <v>400</v>
      </c>
      <c r="P38" s="24">
        <f t="shared" si="6"/>
        <v>0</v>
      </c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.25" thickBot="1" x14ac:dyDescent="0.3">
      <c r="A39" s="6"/>
      <c r="B39" s="35">
        <v>31</v>
      </c>
      <c r="C39" s="32" t="s">
        <v>52</v>
      </c>
      <c r="D39" s="39" t="s">
        <v>104</v>
      </c>
      <c r="E39" s="36">
        <v>19.899999999999999</v>
      </c>
      <c r="F39" s="39">
        <v>100</v>
      </c>
      <c r="G39" s="18">
        <f t="shared" si="0"/>
        <v>1989.9999999999998</v>
      </c>
      <c r="H39" s="1"/>
      <c r="I39" s="19">
        <f t="shared" si="1"/>
        <v>31</v>
      </c>
      <c r="J39" s="20" t="str">
        <f t="shared" si="2"/>
        <v xml:space="preserve">Скоросшиватель пластиковый </v>
      </c>
      <c r="K39" s="21"/>
      <c r="L39" s="22" t="str">
        <f t="shared" si="3"/>
        <v>шт.</v>
      </c>
      <c r="M39" s="23">
        <f t="shared" si="4"/>
        <v>19.899999999999999</v>
      </c>
      <c r="N39" s="17"/>
      <c r="O39" s="22">
        <f t="shared" si="5"/>
        <v>100</v>
      </c>
      <c r="P39" s="24">
        <f t="shared" si="6"/>
        <v>0</v>
      </c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6.25" thickBot="1" x14ac:dyDescent="0.3">
      <c r="A40" s="6"/>
      <c r="B40" s="35">
        <v>32</v>
      </c>
      <c r="C40" s="32" t="s">
        <v>53</v>
      </c>
      <c r="D40" s="39" t="s">
        <v>104</v>
      </c>
      <c r="E40" s="36">
        <v>5.8</v>
      </c>
      <c r="F40" s="39">
        <v>250</v>
      </c>
      <c r="G40" s="18">
        <f t="shared" si="0"/>
        <v>1450</v>
      </c>
      <c r="H40" s="1"/>
      <c r="I40" s="19">
        <f t="shared" si="1"/>
        <v>32</v>
      </c>
      <c r="J40" s="20" t="str">
        <f t="shared" si="2"/>
        <v>Скоросшиватель пластиковый 150мк</v>
      </c>
      <c r="K40" s="21"/>
      <c r="L40" s="22" t="str">
        <f t="shared" si="3"/>
        <v>шт.</v>
      </c>
      <c r="M40" s="23">
        <f t="shared" si="4"/>
        <v>5.8</v>
      </c>
      <c r="N40" s="17"/>
      <c r="O40" s="22">
        <f t="shared" si="5"/>
        <v>250</v>
      </c>
      <c r="P40" s="24">
        <f t="shared" si="6"/>
        <v>0</v>
      </c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thickBot="1" x14ac:dyDescent="0.3">
      <c r="A41" s="6"/>
      <c r="B41" s="35">
        <v>33</v>
      </c>
      <c r="C41" s="32" t="s">
        <v>54</v>
      </c>
      <c r="D41" s="39" t="s">
        <v>104</v>
      </c>
      <c r="E41" s="36">
        <v>45.69</v>
      </c>
      <c r="F41" s="39">
        <v>60</v>
      </c>
      <c r="G41" s="18">
        <f t="shared" si="0"/>
        <v>2741.3999999999996</v>
      </c>
      <c r="H41" s="1"/>
      <c r="I41" s="19">
        <f t="shared" si="1"/>
        <v>33</v>
      </c>
      <c r="J41" s="20" t="str">
        <f t="shared" si="2"/>
        <v xml:space="preserve">Папка планшет с крышкой </v>
      </c>
      <c r="K41" s="21"/>
      <c r="L41" s="22" t="str">
        <f t="shared" si="3"/>
        <v>шт.</v>
      </c>
      <c r="M41" s="23">
        <f t="shared" si="4"/>
        <v>45.69</v>
      </c>
      <c r="N41" s="17"/>
      <c r="O41" s="22">
        <f t="shared" si="5"/>
        <v>60</v>
      </c>
      <c r="P41" s="24">
        <f t="shared" si="6"/>
        <v>0</v>
      </c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thickBot="1" x14ac:dyDescent="0.3">
      <c r="A42" s="6"/>
      <c r="B42" s="35">
        <v>34</v>
      </c>
      <c r="C42" s="32" t="s">
        <v>55</v>
      </c>
      <c r="D42" s="39" t="s">
        <v>104</v>
      </c>
      <c r="E42" s="36">
        <v>6.5</v>
      </c>
      <c r="F42" s="39">
        <v>1300</v>
      </c>
      <c r="G42" s="18">
        <f t="shared" si="0"/>
        <v>8450</v>
      </c>
      <c r="H42" s="1"/>
      <c r="I42" s="19">
        <f t="shared" si="1"/>
        <v>34</v>
      </c>
      <c r="J42" s="20" t="str">
        <f t="shared" si="2"/>
        <v>Папка-обложка «Дело»</v>
      </c>
      <c r="K42" s="21"/>
      <c r="L42" s="22" t="str">
        <f t="shared" si="3"/>
        <v>шт.</v>
      </c>
      <c r="M42" s="23">
        <f t="shared" si="4"/>
        <v>6.5</v>
      </c>
      <c r="N42" s="17"/>
      <c r="O42" s="22">
        <f t="shared" si="5"/>
        <v>1300</v>
      </c>
      <c r="P42" s="24">
        <f t="shared" si="6"/>
        <v>0</v>
      </c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6.25" thickBot="1" x14ac:dyDescent="0.3">
      <c r="A43" s="6"/>
      <c r="B43" s="35">
        <v>35</v>
      </c>
      <c r="C43" s="32" t="s">
        <v>56</v>
      </c>
      <c r="D43" s="39" t="s">
        <v>104</v>
      </c>
      <c r="E43" s="36">
        <v>10.199999999999999</v>
      </c>
      <c r="F43" s="39">
        <v>5000</v>
      </c>
      <c r="G43" s="18">
        <f t="shared" si="0"/>
        <v>51000</v>
      </c>
      <c r="H43" s="1"/>
      <c r="I43" s="19">
        <f t="shared" si="1"/>
        <v>35</v>
      </c>
      <c r="J43" s="20" t="str">
        <f t="shared" si="2"/>
        <v>Папка-скоросшиватель "Дело"</v>
      </c>
      <c r="K43" s="21"/>
      <c r="L43" s="22" t="str">
        <f t="shared" si="3"/>
        <v>шт.</v>
      </c>
      <c r="M43" s="23">
        <f t="shared" si="4"/>
        <v>10.199999999999999</v>
      </c>
      <c r="N43" s="17"/>
      <c r="O43" s="22">
        <f t="shared" si="5"/>
        <v>5000</v>
      </c>
      <c r="P43" s="24">
        <f t="shared" si="6"/>
        <v>0</v>
      </c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thickBot="1" x14ac:dyDescent="0.3">
      <c r="A44" s="6"/>
      <c r="B44" s="35">
        <v>36</v>
      </c>
      <c r="C44" s="32" t="s">
        <v>57</v>
      </c>
      <c r="D44" s="39" t="s">
        <v>104</v>
      </c>
      <c r="E44" s="36">
        <v>12.2</v>
      </c>
      <c r="F44" s="39">
        <v>250</v>
      </c>
      <c r="G44" s="18">
        <f t="shared" si="0"/>
        <v>3050</v>
      </c>
      <c r="H44" s="1"/>
      <c r="I44" s="19">
        <f t="shared" si="1"/>
        <v>36</v>
      </c>
      <c r="J44" s="20" t="str">
        <f t="shared" si="2"/>
        <v xml:space="preserve">Папка с завязками "Дело" </v>
      </c>
      <c r="K44" s="21"/>
      <c r="L44" s="22" t="str">
        <f t="shared" si="3"/>
        <v>шт.</v>
      </c>
      <c r="M44" s="23">
        <f t="shared" si="4"/>
        <v>12.2</v>
      </c>
      <c r="N44" s="17"/>
      <c r="O44" s="22">
        <f t="shared" si="5"/>
        <v>250</v>
      </c>
      <c r="P44" s="24">
        <f t="shared" si="6"/>
        <v>0</v>
      </c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6.25" thickBot="1" x14ac:dyDescent="0.3">
      <c r="A45" s="6"/>
      <c r="B45" s="34">
        <v>37</v>
      </c>
      <c r="C45" s="31" t="s">
        <v>58</v>
      </c>
      <c r="D45" s="39" t="s">
        <v>104</v>
      </c>
      <c r="E45" s="36">
        <v>23.54</v>
      </c>
      <c r="F45" s="39">
        <v>60</v>
      </c>
      <c r="G45" s="18">
        <f t="shared" si="0"/>
        <v>1412.3999999999999</v>
      </c>
      <c r="H45" s="1"/>
      <c r="I45" s="19">
        <f t="shared" si="1"/>
        <v>37</v>
      </c>
      <c r="J45" s="20" t="str">
        <f t="shared" si="2"/>
        <v>Папка пластиковая с резинками</v>
      </c>
      <c r="K45" s="21"/>
      <c r="L45" s="22" t="str">
        <f t="shared" si="3"/>
        <v>шт.</v>
      </c>
      <c r="M45" s="23">
        <f t="shared" si="4"/>
        <v>23.54</v>
      </c>
      <c r="N45" s="17"/>
      <c r="O45" s="22">
        <f t="shared" si="5"/>
        <v>60</v>
      </c>
      <c r="P45" s="24">
        <f t="shared" si="6"/>
        <v>0</v>
      </c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thickBot="1" x14ac:dyDescent="0.3">
      <c r="A46" s="6"/>
      <c r="B46" s="34">
        <v>38</v>
      </c>
      <c r="C46" s="31" t="s">
        <v>59</v>
      </c>
      <c r="D46" s="39" t="s">
        <v>104</v>
      </c>
      <c r="E46" s="36">
        <v>25.68</v>
      </c>
      <c r="F46" s="39">
        <v>80</v>
      </c>
      <c r="G46" s="18">
        <f t="shared" si="0"/>
        <v>2054.4</v>
      </c>
      <c r="H46" s="1"/>
      <c r="I46" s="19">
        <f t="shared" si="1"/>
        <v>38</v>
      </c>
      <c r="J46" s="20" t="str">
        <f t="shared" si="2"/>
        <v>Папка с 20 файлами</v>
      </c>
      <c r="K46" s="21"/>
      <c r="L46" s="22" t="str">
        <f t="shared" si="3"/>
        <v>шт.</v>
      </c>
      <c r="M46" s="23">
        <f t="shared" si="4"/>
        <v>25.68</v>
      </c>
      <c r="N46" s="17"/>
      <c r="O46" s="22">
        <f t="shared" si="5"/>
        <v>80</v>
      </c>
      <c r="P46" s="24">
        <f t="shared" si="6"/>
        <v>0</v>
      </c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6.25" thickBot="1" x14ac:dyDescent="0.3">
      <c r="A47" s="6"/>
      <c r="B47" s="34">
        <v>39</v>
      </c>
      <c r="C47" s="31" t="s">
        <v>60</v>
      </c>
      <c r="D47" s="39" t="s">
        <v>104</v>
      </c>
      <c r="E47" s="36">
        <v>27.96</v>
      </c>
      <c r="F47" s="39">
        <v>70</v>
      </c>
      <c r="G47" s="18">
        <f t="shared" si="0"/>
        <v>1957.2</v>
      </c>
      <c r="H47" s="1"/>
      <c r="I47" s="19">
        <f t="shared" si="1"/>
        <v>39</v>
      </c>
      <c r="J47" s="20" t="str">
        <f t="shared" si="2"/>
        <v>Папка пластиковая с боковым прижимом</v>
      </c>
      <c r="K47" s="21"/>
      <c r="L47" s="22" t="str">
        <f t="shared" si="3"/>
        <v>шт.</v>
      </c>
      <c r="M47" s="23">
        <f t="shared" si="4"/>
        <v>27.96</v>
      </c>
      <c r="N47" s="17"/>
      <c r="O47" s="22">
        <f t="shared" si="5"/>
        <v>70</v>
      </c>
      <c r="P47" s="24">
        <f t="shared" si="6"/>
        <v>0</v>
      </c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thickBot="1" x14ac:dyDescent="0.3">
      <c r="A48" s="6"/>
      <c r="B48" s="35">
        <v>40</v>
      </c>
      <c r="C48" s="32" t="s">
        <v>61</v>
      </c>
      <c r="D48" s="39" t="s">
        <v>104</v>
      </c>
      <c r="E48" s="36">
        <v>5.15</v>
      </c>
      <c r="F48" s="39">
        <v>2000</v>
      </c>
      <c r="G48" s="18">
        <f t="shared" si="0"/>
        <v>10300</v>
      </c>
      <c r="H48" s="1"/>
      <c r="I48" s="19">
        <f t="shared" si="1"/>
        <v>40</v>
      </c>
      <c r="J48" s="20" t="str">
        <f t="shared" si="2"/>
        <v>Ручка шариковая синяя</v>
      </c>
      <c r="K48" s="21"/>
      <c r="L48" s="22" t="str">
        <f t="shared" si="3"/>
        <v>шт.</v>
      </c>
      <c r="M48" s="23">
        <f t="shared" si="4"/>
        <v>5.15</v>
      </c>
      <c r="N48" s="17"/>
      <c r="O48" s="22">
        <f t="shared" si="5"/>
        <v>2000</v>
      </c>
      <c r="P48" s="24">
        <f t="shared" si="6"/>
        <v>0</v>
      </c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thickBot="1" x14ac:dyDescent="0.3">
      <c r="A49" s="6"/>
      <c r="B49" s="35">
        <v>41</v>
      </c>
      <c r="C49" s="32" t="s">
        <v>62</v>
      </c>
      <c r="D49" s="39" t="s">
        <v>107</v>
      </c>
      <c r="E49" s="36">
        <v>5.13</v>
      </c>
      <c r="F49" s="39">
        <v>50</v>
      </c>
      <c r="G49" s="18">
        <f t="shared" si="0"/>
        <v>256.5</v>
      </c>
      <c r="H49" s="1"/>
      <c r="I49" s="19">
        <f t="shared" si="1"/>
        <v>41</v>
      </c>
      <c r="J49" s="20" t="str">
        <f t="shared" si="2"/>
        <v>Ручка шариковая цветная</v>
      </c>
      <c r="K49" s="21"/>
      <c r="L49" s="22" t="str">
        <f t="shared" si="3"/>
        <v xml:space="preserve">шт. </v>
      </c>
      <c r="M49" s="23">
        <f t="shared" si="4"/>
        <v>5.13</v>
      </c>
      <c r="N49" s="17"/>
      <c r="O49" s="22">
        <f t="shared" si="5"/>
        <v>50</v>
      </c>
      <c r="P49" s="24">
        <f t="shared" si="6"/>
        <v>0</v>
      </c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thickBot="1" x14ac:dyDescent="0.3">
      <c r="A50" s="6"/>
      <c r="B50" s="35">
        <v>42</v>
      </c>
      <c r="C50" s="32" t="s">
        <v>63</v>
      </c>
      <c r="D50" s="39" t="s">
        <v>104</v>
      </c>
      <c r="E50" s="36">
        <v>2.7</v>
      </c>
      <c r="F50" s="39">
        <v>2000</v>
      </c>
      <c r="G50" s="18">
        <f t="shared" si="0"/>
        <v>5400</v>
      </c>
      <c r="H50" s="1"/>
      <c r="I50" s="19">
        <f t="shared" si="1"/>
        <v>42</v>
      </c>
      <c r="J50" s="20" t="str">
        <f t="shared" si="2"/>
        <v>Стержень шариковый синий</v>
      </c>
      <c r="K50" s="21"/>
      <c r="L50" s="22" t="str">
        <f t="shared" si="3"/>
        <v>шт.</v>
      </c>
      <c r="M50" s="23">
        <f t="shared" si="4"/>
        <v>2.7</v>
      </c>
      <c r="N50" s="17"/>
      <c r="O50" s="22">
        <f t="shared" si="5"/>
        <v>2000</v>
      </c>
      <c r="P50" s="24">
        <f t="shared" si="6"/>
        <v>0</v>
      </c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thickBot="1" x14ac:dyDescent="0.3">
      <c r="A51" s="6"/>
      <c r="B51" s="35">
        <v>43</v>
      </c>
      <c r="C51" s="32" t="s">
        <v>64</v>
      </c>
      <c r="D51" s="39" t="s">
        <v>104</v>
      </c>
      <c r="E51" s="36">
        <v>10.199999999999999</v>
      </c>
      <c r="F51" s="39">
        <v>150</v>
      </c>
      <c r="G51" s="18">
        <f t="shared" si="0"/>
        <v>1530</v>
      </c>
      <c r="H51" s="1"/>
      <c r="I51" s="19">
        <f t="shared" si="1"/>
        <v>43</v>
      </c>
      <c r="J51" s="20" t="str">
        <f t="shared" si="2"/>
        <v>Ручка гелевая</v>
      </c>
      <c r="K51" s="21"/>
      <c r="L51" s="22" t="str">
        <f t="shared" si="3"/>
        <v>шт.</v>
      </c>
      <c r="M51" s="23">
        <f t="shared" si="4"/>
        <v>10.199999999999999</v>
      </c>
      <c r="N51" s="17"/>
      <c r="O51" s="22">
        <f t="shared" si="5"/>
        <v>150</v>
      </c>
      <c r="P51" s="24">
        <f t="shared" si="6"/>
        <v>0</v>
      </c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thickBot="1" x14ac:dyDescent="0.3">
      <c r="A52" s="6"/>
      <c r="B52" s="34">
        <v>44</v>
      </c>
      <c r="C52" s="31" t="s">
        <v>65</v>
      </c>
      <c r="D52" s="39" t="s">
        <v>106</v>
      </c>
      <c r="E52" s="36">
        <v>9.89</v>
      </c>
      <c r="F52" s="39">
        <v>800</v>
      </c>
      <c r="G52" s="18">
        <f t="shared" si="0"/>
        <v>7912</v>
      </c>
      <c r="H52" s="1"/>
      <c r="I52" s="19">
        <f t="shared" si="1"/>
        <v>44</v>
      </c>
      <c r="J52" s="20" t="str">
        <f t="shared" si="2"/>
        <v>Скобы №24/6</v>
      </c>
      <c r="K52" s="21"/>
      <c r="L52" s="22" t="str">
        <f t="shared" si="3"/>
        <v>упак.</v>
      </c>
      <c r="M52" s="23">
        <f t="shared" si="4"/>
        <v>9.89</v>
      </c>
      <c r="N52" s="17"/>
      <c r="O52" s="22">
        <f t="shared" si="5"/>
        <v>800</v>
      </c>
      <c r="P52" s="24">
        <f t="shared" si="6"/>
        <v>0</v>
      </c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thickBot="1" x14ac:dyDescent="0.3">
      <c r="A53" s="6"/>
      <c r="B53" s="34">
        <v>45</v>
      </c>
      <c r="C53" s="31" t="s">
        <v>66</v>
      </c>
      <c r="D53" s="39" t="s">
        <v>106</v>
      </c>
      <c r="E53" s="36">
        <v>7.69</v>
      </c>
      <c r="F53" s="39">
        <v>1000</v>
      </c>
      <c r="G53" s="18">
        <f t="shared" si="0"/>
        <v>7690</v>
      </c>
      <c r="H53" s="1"/>
      <c r="I53" s="19">
        <f t="shared" si="1"/>
        <v>45</v>
      </c>
      <c r="J53" s="20" t="str">
        <f t="shared" si="2"/>
        <v xml:space="preserve">Скобы  №10 </v>
      </c>
      <c r="K53" s="21"/>
      <c r="L53" s="22" t="str">
        <f t="shared" si="3"/>
        <v>упак.</v>
      </c>
      <c r="M53" s="23">
        <f t="shared" si="4"/>
        <v>7.69</v>
      </c>
      <c r="N53" s="17"/>
      <c r="O53" s="22">
        <f t="shared" si="5"/>
        <v>1000</v>
      </c>
      <c r="P53" s="24">
        <f t="shared" si="6"/>
        <v>0</v>
      </c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thickBot="1" x14ac:dyDescent="0.3">
      <c r="A54" s="6"/>
      <c r="B54" s="34">
        <v>46</v>
      </c>
      <c r="C54" s="31" t="s">
        <v>67</v>
      </c>
      <c r="D54" s="39" t="s">
        <v>104</v>
      </c>
      <c r="E54" s="36">
        <v>9.6999999999999993</v>
      </c>
      <c r="F54" s="39">
        <v>70</v>
      </c>
      <c r="G54" s="18">
        <f t="shared" si="0"/>
        <v>679</v>
      </c>
      <c r="H54" s="1"/>
      <c r="I54" s="19">
        <f t="shared" si="1"/>
        <v>46</v>
      </c>
      <c r="J54" s="20" t="str">
        <f t="shared" si="2"/>
        <v>Лента клейкая 19мм</v>
      </c>
      <c r="K54" s="21"/>
      <c r="L54" s="22" t="str">
        <f t="shared" si="3"/>
        <v>шт.</v>
      </c>
      <c r="M54" s="23">
        <f t="shared" si="4"/>
        <v>9.6999999999999993</v>
      </c>
      <c r="N54" s="17"/>
      <c r="O54" s="22">
        <f t="shared" si="5"/>
        <v>70</v>
      </c>
      <c r="P54" s="24">
        <f t="shared" si="6"/>
        <v>0</v>
      </c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thickBot="1" x14ac:dyDescent="0.3">
      <c r="A55" s="6"/>
      <c r="B55" s="34">
        <v>47</v>
      </c>
      <c r="C55" s="31" t="s">
        <v>68</v>
      </c>
      <c r="D55" s="39" t="s">
        <v>104</v>
      </c>
      <c r="E55" s="36">
        <v>24.12</v>
      </c>
      <c r="F55" s="39">
        <v>100</v>
      </c>
      <c r="G55" s="18">
        <f t="shared" si="0"/>
        <v>2412</v>
      </c>
      <c r="H55" s="1"/>
      <c r="I55" s="19">
        <f t="shared" si="1"/>
        <v>47</v>
      </c>
      <c r="J55" s="20" t="str">
        <f t="shared" si="2"/>
        <v>Лента клейкая 50 мм</v>
      </c>
      <c r="K55" s="21"/>
      <c r="L55" s="22" t="str">
        <f t="shared" si="3"/>
        <v>шт.</v>
      </c>
      <c r="M55" s="23">
        <f t="shared" si="4"/>
        <v>24.12</v>
      </c>
      <c r="N55" s="17"/>
      <c r="O55" s="22">
        <f t="shared" si="5"/>
        <v>100</v>
      </c>
      <c r="P55" s="24">
        <f t="shared" si="6"/>
        <v>0</v>
      </c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thickBot="1" x14ac:dyDescent="0.3">
      <c r="A56" s="6"/>
      <c r="B56" s="34">
        <v>48</v>
      </c>
      <c r="C56" s="31" t="s">
        <v>69</v>
      </c>
      <c r="D56" s="39" t="s">
        <v>106</v>
      </c>
      <c r="E56" s="36">
        <v>11.36</v>
      </c>
      <c r="F56" s="39">
        <v>450</v>
      </c>
      <c r="G56" s="18">
        <f t="shared" si="0"/>
        <v>5112</v>
      </c>
      <c r="H56" s="1"/>
      <c r="I56" s="19">
        <f t="shared" si="1"/>
        <v>48</v>
      </c>
      <c r="J56" s="20" t="str">
        <f t="shared" si="2"/>
        <v>Скрепки 28мм</v>
      </c>
      <c r="K56" s="21"/>
      <c r="L56" s="22" t="str">
        <f t="shared" si="3"/>
        <v>упак.</v>
      </c>
      <c r="M56" s="23">
        <f t="shared" si="4"/>
        <v>11.36</v>
      </c>
      <c r="N56" s="17"/>
      <c r="O56" s="22">
        <f t="shared" si="5"/>
        <v>450</v>
      </c>
      <c r="P56" s="24">
        <f t="shared" si="6"/>
        <v>0</v>
      </c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thickBot="1" x14ac:dyDescent="0.3">
      <c r="A57" s="6"/>
      <c r="B57" s="34">
        <v>49</v>
      </c>
      <c r="C57" s="31" t="s">
        <v>70</v>
      </c>
      <c r="D57" s="39" t="s">
        <v>106</v>
      </c>
      <c r="E57" s="36">
        <v>20.78</v>
      </c>
      <c r="F57" s="39">
        <v>100</v>
      </c>
      <c r="G57" s="18">
        <f t="shared" si="0"/>
        <v>2078</v>
      </c>
      <c r="H57" s="1"/>
      <c r="I57" s="19">
        <f t="shared" si="1"/>
        <v>49</v>
      </c>
      <c r="J57" s="20" t="str">
        <f t="shared" si="2"/>
        <v>Скрепки 51мм</v>
      </c>
      <c r="K57" s="21"/>
      <c r="L57" s="22" t="str">
        <f t="shared" si="3"/>
        <v>упак.</v>
      </c>
      <c r="M57" s="23">
        <f t="shared" si="4"/>
        <v>20.78</v>
      </c>
      <c r="N57" s="17"/>
      <c r="O57" s="22">
        <f t="shared" si="5"/>
        <v>100</v>
      </c>
      <c r="P57" s="24">
        <f t="shared" si="6"/>
        <v>0</v>
      </c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thickBot="1" x14ac:dyDescent="0.3">
      <c r="A58" s="6"/>
      <c r="B58" s="34">
        <v>50</v>
      </c>
      <c r="C58" s="31" t="s">
        <v>71</v>
      </c>
      <c r="D58" s="39" t="s">
        <v>104</v>
      </c>
      <c r="E58" s="36">
        <v>49</v>
      </c>
      <c r="F58" s="39">
        <v>30</v>
      </c>
      <c r="G58" s="18">
        <f t="shared" si="0"/>
        <v>1470</v>
      </c>
      <c r="H58" s="1"/>
      <c r="I58" s="19">
        <f t="shared" si="1"/>
        <v>50</v>
      </c>
      <c r="J58" s="20" t="str">
        <f t="shared" si="2"/>
        <v xml:space="preserve">Гель для увлажнения пальцев </v>
      </c>
      <c r="K58" s="21"/>
      <c r="L58" s="22" t="str">
        <f t="shared" si="3"/>
        <v>шт.</v>
      </c>
      <c r="M58" s="23">
        <f t="shared" si="4"/>
        <v>49</v>
      </c>
      <c r="N58" s="17"/>
      <c r="O58" s="22">
        <f t="shared" si="5"/>
        <v>30</v>
      </c>
      <c r="P58" s="24">
        <f t="shared" si="6"/>
        <v>0</v>
      </c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thickBot="1" x14ac:dyDescent="0.3">
      <c r="A59" s="6"/>
      <c r="B59" s="34">
        <v>51</v>
      </c>
      <c r="C59" s="31" t="s">
        <v>72</v>
      </c>
      <c r="D59" s="39" t="s">
        <v>104</v>
      </c>
      <c r="E59" s="36">
        <v>79.19</v>
      </c>
      <c r="F59" s="39">
        <v>70</v>
      </c>
      <c r="G59" s="18">
        <f t="shared" si="0"/>
        <v>5543.3</v>
      </c>
      <c r="H59" s="1"/>
      <c r="I59" s="19">
        <f t="shared" si="1"/>
        <v>51</v>
      </c>
      <c r="J59" s="20" t="str">
        <f t="shared" si="2"/>
        <v xml:space="preserve">Степлер №24/6 </v>
      </c>
      <c r="K59" s="21"/>
      <c r="L59" s="22" t="str">
        <f t="shared" si="3"/>
        <v>шт.</v>
      </c>
      <c r="M59" s="23">
        <f t="shared" si="4"/>
        <v>79.19</v>
      </c>
      <c r="N59" s="17"/>
      <c r="O59" s="22">
        <f t="shared" si="5"/>
        <v>70</v>
      </c>
      <c r="P59" s="24">
        <f t="shared" si="6"/>
        <v>0</v>
      </c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thickBot="1" x14ac:dyDescent="0.3">
      <c r="A60" s="6"/>
      <c r="B60" s="34">
        <v>52</v>
      </c>
      <c r="C60" s="31" t="s">
        <v>73</v>
      </c>
      <c r="D60" s="39" t="s">
        <v>104</v>
      </c>
      <c r="E60" s="36">
        <v>79.19</v>
      </c>
      <c r="F60" s="39">
        <v>50</v>
      </c>
      <c r="G60" s="18">
        <f t="shared" si="0"/>
        <v>3959.5</v>
      </c>
      <c r="H60" s="1"/>
      <c r="I60" s="19">
        <f t="shared" si="1"/>
        <v>52</v>
      </c>
      <c r="J60" s="20" t="str">
        <f t="shared" si="2"/>
        <v>Степлер №10</v>
      </c>
      <c r="K60" s="21"/>
      <c r="L60" s="22" t="str">
        <f t="shared" si="3"/>
        <v>шт.</v>
      </c>
      <c r="M60" s="23">
        <f t="shared" si="4"/>
        <v>79.19</v>
      </c>
      <c r="N60" s="17"/>
      <c r="O60" s="22">
        <f t="shared" si="5"/>
        <v>50</v>
      </c>
      <c r="P60" s="24">
        <f t="shared" si="6"/>
        <v>0</v>
      </c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thickBot="1" x14ac:dyDescent="0.3">
      <c r="A61" s="6"/>
      <c r="B61" s="34">
        <v>53</v>
      </c>
      <c r="C61" s="31" t="s">
        <v>74</v>
      </c>
      <c r="D61" s="39" t="s">
        <v>104</v>
      </c>
      <c r="E61" s="36">
        <v>10</v>
      </c>
      <c r="F61" s="39">
        <v>125</v>
      </c>
      <c r="G61" s="18">
        <f t="shared" si="0"/>
        <v>1250</v>
      </c>
      <c r="H61" s="1"/>
      <c r="I61" s="19">
        <f t="shared" si="1"/>
        <v>53</v>
      </c>
      <c r="J61" s="20" t="str">
        <f t="shared" si="2"/>
        <v xml:space="preserve">Точилка </v>
      </c>
      <c r="K61" s="21"/>
      <c r="L61" s="22" t="str">
        <f t="shared" si="3"/>
        <v>шт.</v>
      </c>
      <c r="M61" s="23">
        <f t="shared" si="4"/>
        <v>10</v>
      </c>
      <c r="N61" s="17"/>
      <c r="O61" s="22">
        <f t="shared" si="5"/>
        <v>125</v>
      </c>
      <c r="P61" s="24">
        <f t="shared" si="6"/>
        <v>0</v>
      </c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thickBot="1" x14ac:dyDescent="0.3">
      <c r="A62" s="6"/>
      <c r="B62" s="34">
        <v>54</v>
      </c>
      <c r="C62" s="31" t="s">
        <v>75</v>
      </c>
      <c r="D62" s="39" t="s">
        <v>104</v>
      </c>
      <c r="E62" s="36">
        <v>6.5</v>
      </c>
      <c r="F62" s="39">
        <v>130</v>
      </c>
      <c r="G62" s="18">
        <f t="shared" si="0"/>
        <v>845</v>
      </c>
      <c r="H62" s="1"/>
      <c r="I62" s="19">
        <f t="shared" si="1"/>
        <v>54</v>
      </c>
      <c r="J62" s="20" t="str">
        <f t="shared" si="2"/>
        <v>Тетрадь 18л</v>
      </c>
      <c r="K62" s="21"/>
      <c r="L62" s="22" t="str">
        <f t="shared" si="3"/>
        <v>шт.</v>
      </c>
      <c r="M62" s="23">
        <f t="shared" si="4"/>
        <v>6.5</v>
      </c>
      <c r="N62" s="17"/>
      <c r="O62" s="22">
        <f t="shared" si="5"/>
        <v>130</v>
      </c>
      <c r="P62" s="24">
        <f t="shared" si="6"/>
        <v>0</v>
      </c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thickBot="1" x14ac:dyDescent="0.3">
      <c r="A63" s="6"/>
      <c r="B63" s="34">
        <v>55</v>
      </c>
      <c r="C63" s="31" t="s">
        <v>76</v>
      </c>
      <c r="D63" s="39" t="s">
        <v>104</v>
      </c>
      <c r="E63" s="36">
        <v>12.25</v>
      </c>
      <c r="F63" s="39">
        <v>130</v>
      </c>
      <c r="G63" s="18">
        <f t="shared" si="0"/>
        <v>1592.5</v>
      </c>
      <c r="H63" s="1"/>
      <c r="I63" s="19">
        <f t="shared" si="1"/>
        <v>55</v>
      </c>
      <c r="J63" s="20" t="str">
        <f t="shared" si="2"/>
        <v>Тетрадь 48л</v>
      </c>
      <c r="K63" s="21"/>
      <c r="L63" s="22" t="str">
        <f t="shared" si="3"/>
        <v>шт.</v>
      </c>
      <c r="M63" s="23">
        <f t="shared" si="4"/>
        <v>12.25</v>
      </c>
      <c r="N63" s="17"/>
      <c r="O63" s="22">
        <f t="shared" si="5"/>
        <v>130</v>
      </c>
      <c r="P63" s="24">
        <f t="shared" si="6"/>
        <v>0</v>
      </c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6.25" customHeight="1" thickBot="1" x14ac:dyDescent="0.3">
      <c r="A64" s="6"/>
      <c r="B64" s="34">
        <v>56</v>
      </c>
      <c r="C64" s="31" t="s">
        <v>77</v>
      </c>
      <c r="D64" s="39" t="s">
        <v>104</v>
      </c>
      <c r="E64" s="36">
        <v>65.13</v>
      </c>
      <c r="F64" s="39">
        <v>3000</v>
      </c>
      <c r="G64" s="18">
        <f t="shared" si="0"/>
        <v>195390</v>
      </c>
      <c r="H64" s="1"/>
      <c r="I64" s="19">
        <f t="shared" si="1"/>
        <v>56</v>
      </c>
      <c r="J64" s="20" t="str">
        <f t="shared" si="2"/>
        <v>Термолента для фискальных регистраторов (чековая лента)</v>
      </c>
      <c r="K64" s="21"/>
      <c r="L64" s="22" t="str">
        <f t="shared" si="3"/>
        <v>шт.</v>
      </c>
      <c r="M64" s="23">
        <f t="shared" si="4"/>
        <v>65.13</v>
      </c>
      <c r="N64" s="17"/>
      <c r="O64" s="22">
        <f t="shared" si="5"/>
        <v>3000</v>
      </c>
      <c r="P64" s="24">
        <f t="shared" si="6"/>
        <v>0</v>
      </c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thickBot="1" x14ac:dyDescent="0.3">
      <c r="A65" s="6"/>
      <c r="B65" s="34">
        <v>57</v>
      </c>
      <c r="C65" s="31" t="s">
        <v>78</v>
      </c>
      <c r="D65" s="39" t="s">
        <v>104</v>
      </c>
      <c r="E65" s="36">
        <v>1.23</v>
      </c>
      <c r="F65" s="39">
        <v>23000</v>
      </c>
      <c r="G65" s="18">
        <f t="shared" si="0"/>
        <v>28290</v>
      </c>
      <c r="H65" s="1"/>
      <c r="I65" s="19">
        <f t="shared" si="1"/>
        <v>57</v>
      </c>
      <c r="J65" s="20" t="str">
        <f t="shared" si="2"/>
        <v xml:space="preserve">Файл </v>
      </c>
      <c r="K65" s="21"/>
      <c r="L65" s="22" t="str">
        <f t="shared" si="3"/>
        <v>шт.</v>
      </c>
      <c r="M65" s="23">
        <f t="shared" si="4"/>
        <v>1.23</v>
      </c>
      <c r="N65" s="17"/>
      <c r="O65" s="22">
        <f t="shared" si="5"/>
        <v>23000</v>
      </c>
      <c r="P65" s="24">
        <f t="shared" si="6"/>
        <v>0</v>
      </c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6.25" thickBot="1" x14ac:dyDescent="0.3">
      <c r="A66" s="6"/>
      <c r="B66" s="34">
        <v>58</v>
      </c>
      <c r="C66" s="31" t="s">
        <v>79</v>
      </c>
      <c r="D66" s="39" t="s">
        <v>108</v>
      </c>
      <c r="E66" s="36">
        <v>10.98</v>
      </c>
      <c r="F66" s="39">
        <v>200</v>
      </c>
      <c r="G66" s="18">
        <f t="shared" si="0"/>
        <v>2196</v>
      </c>
      <c r="H66" s="1"/>
      <c r="I66" s="19">
        <f t="shared" si="1"/>
        <v>58</v>
      </c>
      <c r="J66" s="20" t="str">
        <f t="shared" si="2"/>
        <v xml:space="preserve">Фотобумага А4, односторон., глянцевая, 200гр/м2. </v>
      </c>
      <c r="K66" s="21"/>
      <c r="L66" s="22" t="str">
        <f t="shared" si="3"/>
        <v>лист</v>
      </c>
      <c r="M66" s="23">
        <f t="shared" si="4"/>
        <v>10.98</v>
      </c>
      <c r="N66" s="17"/>
      <c r="O66" s="22">
        <f t="shared" si="5"/>
        <v>200</v>
      </c>
      <c r="P66" s="24">
        <f t="shared" si="6"/>
        <v>0</v>
      </c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6.25" thickBot="1" x14ac:dyDescent="0.3">
      <c r="A67" s="6"/>
      <c r="B67" s="34">
        <v>59</v>
      </c>
      <c r="C67" s="31" t="s">
        <v>80</v>
      </c>
      <c r="D67" s="39" t="s">
        <v>108</v>
      </c>
      <c r="E67" s="36">
        <v>8.89</v>
      </c>
      <c r="F67" s="39">
        <v>100</v>
      </c>
      <c r="G67" s="18">
        <f t="shared" si="0"/>
        <v>889</v>
      </c>
      <c r="H67" s="1"/>
      <c r="I67" s="19">
        <f t="shared" si="1"/>
        <v>59</v>
      </c>
      <c r="J67" s="20" t="str">
        <f t="shared" si="2"/>
        <v>Фотобумага, А4, двухст., матовая, 200гр/м2.</v>
      </c>
      <c r="K67" s="21"/>
      <c r="L67" s="22" t="str">
        <f t="shared" si="3"/>
        <v>лист</v>
      </c>
      <c r="M67" s="23">
        <f t="shared" si="4"/>
        <v>8.89</v>
      </c>
      <c r="N67" s="17"/>
      <c r="O67" s="22">
        <f t="shared" si="5"/>
        <v>100</v>
      </c>
      <c r="P67" s="24">
        <f t="shared" si="6"/>
        <v>0</v>
      </c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6.25" thickBot="1" x14ac:dyDescent="0.3">
      <c r="A68" s="6"/>
      <c r="B68" s="34">
        <v>60</v>
      </c>
      <c r="C68" s="31" t="s">
        <v>81</v>
      </c>
      <c r="D68" s="39" t="s">
        <v>108</v>
      </c>
      <c r="E68" s="36">
        <v>9.6</v>
      </c>
      <c r="F68" s="39">
        <v>50</v>
      </c>
      <c r="G68" s="18">
        <f t="shared" si="0"/>
        <v>480</v>
      </c>
      <c r="H68" s="1"/>
      <c r="I68" s="19">
        <f t="shared" si="1"/>
        <v>60</v>
      </c>
      <c r="J68" s="20" t="str">
        <f t="shared" si="2"/>
        <v>Фотобумага А4, одностор., матовая, 200гр/м2</v>
      </c>
      <c r="K68" s="21"/>
      <c r="L68" s="22" t="str">
        <f t="shared" si="3"/>
        <v>лист</v>
      </c>
      <c r="M68" s="23">
        <f t="shared" si="4"/>
        <v>9.6</v>
      </c>
      <c r="N68" s="17"/>
      <c r="O68" s="22">
        <f t="shared" si="5"/>
        <v>50</v>
      </c>
      <c r="P68" s="24">
        <f t="shared" si="6"/>
        <v>0</v>
      </c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6.25" thickBot="1" x14ac:dyDescent="0.3">
      <c r="A69" s="6"/>
      <c r="B69" s="34">
        <v>61</v>
      </c>
      <c r="C69" s="31" t="s">
        <v>82</v>
      </c>
      <c r="D69" s="39" t="s">
        <v>104</v>
      </c>
      <c r="E69" s="36">
        <v>28.96</v>
      </c>
      <c r="F69" s="39">
        <v>130</v>
      </c>
      <c r="G69" s="18">
        <f t="shared" si="0"/>
        <v>3764.8</v>
      </c>
      <c r="H69" s="1"/>
      <c r="I69" s="19">
        <f t="shared" si="1"/>
        <v>61</v>
      </c>
      <c r="J69" s="20" t="str">
        <f t="shared" si="2"/>
        <v>Краска штемпельная «TRODAT»</v>
      </c>
      <c r="K69" s="21"/>
      <c r="L69" s="22" t="str">
        <f t="shared" si="3"/>
        <v>шт.</v>
      </c>
      <c r="M69" s="23">
        <f t="shared" si="4"/>
        <v>28.96</v>
      </c>
      <c r="N69" s="17"/>
      <c r="O69" s="22">
        <f t="shared" si="5"/>
        <v>130</v>
      </c>
      <c r="P69" s="24">
        <f t="shared" si="6"/>
        <v>0</v>
      </c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thickBot="1" x14ac:dyDescent="0.3">
      <c r="A70" s="6"/>
      <c r="B70" s="34">
        <v>62</v>
      </c>
      <c r="C70" s="31" t="s">
        <v>83</v>
      </c>
      <c r="D70" s="39" t="s">
        <v>104</v>
      </c>
      <c r="E70" s="36">
        <v>18.25</v>
      </c>
      <c r="F70" s="39">
        <v>125</v>
      </c>
      <c r="G70" s="18">
        <f t="shared" si="0"/>
        <v>2281.25</v>
      </c>
      <c r="H70" s="1"/>
      <c r="I70" s="19">
        <f t="shared" si="1"/>
        <v>62</v>
      </c>
      <c r="J70" s="20" t="str">
        <f t="shared" si="2"/>
        <v xml:space="preserve">Корректура </v>
      </c>
      <c r="K70" s="21"/>
      <c r="L70" s="22" t="str">
        <f t="shared" si="3"/>
        <v>шт.</v>
      </c>
      <c r="M70" s="23">
        <f t="shared" si="4"/>
        <v>18.25</v>
      </c>
      <c r="N70" s="17"/>
      <c r="O70" s="22">
        <f t="shared" si="5"/>
        <v>125</v>
      </c>
      <c r="P70" s="24">
        <f t="shared" si="6"/>
        <v>0</v>
      </c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thickBot="1" x14ac:dyDescent="0.3">
      <c r="A71" s="6"/>
      <c r="B71" s="34">
        <v>63</v>
      </c>
      <c r="C71" s="31" t="s">
        <v>84</v>
      </c>
      <c r="D71" s="39" t="s">
        <v>21</v>
      </c>
      <c r="E71" s="36">
        <v>29.36</v>
      </c>
      <c r="F71" s="39">
        <v>100</v>
      </c>
      <c r="G71" s="18">
        <f t="shared" si="0"/>
        <v>2936</v>
      </c>
      <c r="H71" s="1"/>
      <c r="I71" s="19">
        <f t="shared" si="1"/>
        <v>63</v>
      </c>
      <c r="J71" s="20" t="str">
        <f t="shared" si="2"/>
        <v>Корректура -ручка</v>
      </c>
      <c r="K71" s="21"/>
      <c r="L71" s="22" t="str">
        <f t="shared" si="3"/>
        <v>шт</v>
      </c>
      <c r="M71" s="23">
        <f t="shared" si="4"/>
        <v>29.36</v>
      </c>
      <c r="N71" s="17"/>
      <c r="O71" s="22">
        <f t="shared" si="5"/>
        <v>100</v>
      </c>
      <c r="P71" s="24">
        <f t="shared" si="6"/>
        <v>0</v>
      </c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thickBot="1" x14ac:dyDescent="0.3">
      <c r="A72" s="6"/>
      <c r="B72" s="34">
        <v>64</v>
      </c>
      <c r="C72" s="31" t="s">
        <v>85</v>
      </c>
      <c r="D72" s="39" t="s">
        <v>104</v>
      </c>
      <c r="E72" s="36">
        <v>59.69</v>
      </c>
      <c r="F72" s="39">
        <v>30</v>
      </c>
      <c r="G72" s="18">
        <f t="shared" si="0"/>
        <v>1790.6999999999998</v>
      </c>
      <c r="H72" s="1"/>
      <c r="I72" s="19">
        <f t="shared" si="1"/>
        <v>64</v>
      </c>
      <c r="J72" s="20" t="str">
        <f t="shared" si="2"/>
        <v xml:space="preserve">Нож канцелярский </v>
      </c>
      <c r="K72" s="21"/>
      <c r="L72" s="22" t="str">
        <f t="shared" si="3"/>
        <v>шт.</v>
      </c>
      <c r="M72" s="23">
        <f t="shared" si="4"/>
        <v>59.69</v>
      </c>
      <c r="N72" s="17"/>
      <c r="O72" s="22">
        <f t="shared" si="5"/>
        <v>30</v>
      </c>
      <c r="P72" s="24">
        <f t="shared" si="6"/>
        <v>0</v>
      </c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thickBot="1" x14ac:dyDescent="0.3">
      <c r="A73" s="6"/>
      <c r="B73" s="35">
        <v>65</v>
      </c>
      <c r="C73" s="32" t="s">
        <v>86</v>
      </c>
      <c r="D73" s="39" t="s">
        <v>104</v>
      </c>
      <c r="E73" s="36">
        <v>63.12</v>
      </c>
      <c r="F73" s="39">
        <v>25</v>
      </c>
      <c r="G73" s="18">
        <f t="shared" si="0"/>
        <v>1578</v>
      </c>
      <c r="H73" s="1"/>
      <c r="I73" s="19">
        <f t="shared" si="1"/>
        <v>65</v>
      </c>
      <c r="J73" s="20" t="str">
        <f t="shared" si="2"/>
        <v xml:space="preserve">Шпагат джутовый </v>
      </c>
      <c r="K73" s="21"/>
      <c r="L73" s="22" t="str">
        <f t="shared" si="3"/>
        <v>шт.</v>
      </c>
      <c r="M73" s="23">
        <f t="shared" si="4"/>
        <v>63.12</v>
      </c>
      <c r="N73" s="17"/>
      <c r="O73" s="22">
        <f t="shared" si="5"/>
        <v>25</v>
      </c>
      <c r="P73" s="24">
        <f t="shared" si="6"/>
        <v>0</v>
      </c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thickBot="1" x14ac:dyDescent="0.3">
      <c r="A74" s="6"/>
      <c r="B74" s="35">
        <v>66</v>
      </c>
      <c r="C74" s="32" t="s">
        <v>87</v>
      </c>
      <c r="D74" s="39" t="s">
        <v>104</v>
      </c>
      <c r="E74" s="36">
        <v>119.3</v>
      </c>
      <c r="F74" s="39">
        <v>25</v>
      </c>
      <c r="G74" s="18">
        <f t="shared" ref="G74:G90" si="7">E74*F74</f>
        <v>2982.5</v>
      </c>
      <c r="H74" s="1"/>
      <c r="I74" s="19">
        <f t="shared" ref="I74:I90" si="8">B74</f>
        <v>66</v>
      </c>
      <c r="J74" s="20" t="str">
        <f t="shared" ref="J74:J90" si="9">C74</f>
        <v xml:space="preserve">Нитки </v>
      </c>
      <c r="K74" s="21"/>
      <c r="L74" s="22" t="str">
        <f t="shared" ref="L74:L90" si="10">D74</f>
        <v>шт.</v>
      </c>
      <c r="M74" s="23">
        <f t="shared" ref="M74:M76" si="11">E74</f>
        <v>119.3</v>
      </c>
      <c r="N74" s="17"/>
      <c r="O74" s="22">
        <f t="shared" ref="O74:O78" si="12">F74</f>
        <v>25</v>
      </c>
      <c r="P74" s="24">
        <f t="shared" si="6"/>
        <v>0</v>
      </c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thickBot="1" x14ac:dyDescent="0.3">
      <c r="A75" s="6"/>
      <c r="B75" s="34">
        <v>67</v>
      </c>
      <c r="C75" s="31" t="s">
        <v>88</v>
      </c>
      <c r="D75" s="39" t="s">
        <v>109</v>
      </c>
      <c r="E75" s="36">
        <v>28.32</v>
      </c>
      <c r="F75" s="39">
        <v>120</v>
      </c>
      <c r="G75" s="18">
        <f t="shared" si="7"/>
        <v>3398.4</v>
      </c>
      <c r="H75" s="1"/>
      <c r="I75" s="19">
        <f t="shared" si="8"/>
        <v>67</v>
      </c>
      <c r="J75" s="20" t="str">
        <f t="shared" si="9"/>
        <v xml:space="preserve">Резинка  банковская </v>
      </c>
      <c r="K75" s="21"/>
      <c r="L75" s="22" t="str">
        <f t="shared" si="10"/>
        <v>упак</v>
      </c>
      <c r="M75" s="23">
        <f t="shared" si="11"/>
        <v>28.32</v>
      </c>
      <c r="N75" s="17"/>
      <c r="O75" s="22">
        <f t="shared" si="12"/>
        <v>120</v>
      </c>
      <c r="P75" s="24">
        <f t="shared" si="6"/>
        <v>0</v>
      </c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thickBot="1" x14ac:dyDescent="0.3">
      <c r="A76" s="6"/>
      <c r="B76" s="34">
        <v>68</v>
      </c>
      <c r="C76" s="31" t="s">
        <v>89</v>
      </c>
      <c r="D76" s="39" t="s">
        <v>109</v>
      </c>
      <c r="E76" s="36">
        <v>28.87</v>
      </c>
      <c r="F76" s="39">
        <v>15</v>
      </c>
      <c r="G76" s="18">
        <f t="shared" si="7"/>
        <v>433.05</v>
      </c>
      <c r="H76" s="1"/>
      <c r="I76" s="19">
        <f t="shared" si="8"/>
        <v>68</v>
      </c>
      <c r="J76" s="20" t="str">
        <f t="shared" si="9"/>
        <v>Кнопки силовые</v>
      </c>
      <c r="K76" s="21"/>
      <c r="L76" s="22" t="str">
        <f t="shared" si="10"/>
        <v>упак</v>
      </c>
      <c r="M76" s="23">
        <f t="shared" si="11"/>
        <v>28.87</v>
      </c>
      <c r="N76" s="17"/>
      <c r="O76" s="22">
        <f t="shared" si="12"/>
        <v>15</v>
      </c>
      <c r="P76" s="24">
        <f t="shared" si="6"/>
        <v>0</v>
      </c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6.25" thickBot="1" x14ac:dyDescent="0.3">
      <c r="A77" s="6"/>
      <c r="B77" s="34">
        <v>69</v>
      </c>
      <c r="C77" s="31" t="s">
        <v>90</v>
      </c>
      <c r="D77" s="39" t="s">
        <v>104</v>
      </c>
      <c r="E77" s="36">
        <v>63.36</v>
      </c>
      <c r="F77" s="39">
        <v>50</v>
      </c>
      <c r="G77" s="18">
        <f t="shared" si="7"/>
        <v>3168</v>
      </c>
      <c r="H77" s="1"/>
      <c r="I77" s="19">
        <f t="shared" si="8"/>
        <v>69</v>
      </c>
      <c r="J77" s="20" t="str">
        <f t="shared" si="9"/>
        <v>Лоток для бумаг вертикальный</v>
      </c>
      <c r="K77" s="21"/>
      <c r="L77" s="22" t="str">
        <f t="shared" si="10"/>
        <v>шт.</v>
      </c>
      <c r="M77" s="23">
        <f t="shared" ref="M77:M90" si="13">E77</f>
        <v>63.36</v>
      </c>
      <c r="N77" s="17"/>
      <c r="O77" s="22">
        <f t="shared" si="12"/>
        <v>50</v>
      </c>
      <c r="P77" s="24">
        <f t="shared" si="6"/>
        <v>0</v>
      </c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6.25" thickBot="1" x14ac:dyDescent="0.3">
      <c r="A78" s="6"/>
      <c r="B78" s="34">
        <v>70</v>
      </c>
      <c r="C78" s="31" t="s">
        <v>91</v>
      </c>
      <c r="D78" s="39" t="s">
        <v>104</v>
      </c>
      <c r="E78" s="36">
        <v>41.21</v>
      </c>
      <c r="F78" s="39">
        <v>100</v>
      </c>
      <c r="G78" s="18">
        <f t="shared" si="7"/>
        <v>4121</v>
      </c>
      <c r="H78" s="1"/>
      <c r="I78" s="19">
        <f t="shared" si="8"/>
        <v>70</v>
      </c>
      <c r="J78" s="20" t="str">
        <f t="shared" si="9"/>
        <v>Лоток для бумаг горизонтальный</v>
      </c>
      <c r="K78" s="21"/>
      <c r="L78" s="22" t="str">
        <f t="shared" si="10"/>
        <v>шт.</v>
      </c>
      <c r="M78" s="23">
        <f t="shared" si="13"/>
        <v>41.21</v>
      </c>
      <c r="N78" s="17"/>
      <c r="O78" s="22">
        <f t="shared" si="12"/>
        <v>100</v>
      </c>
      <c r="P78" s="24">
        <f t="shared" si="6"/>
        <v>0</v>
      </c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thickBot="1" x14ac:dyDescent="0.3">
      <c r="A79" s="6"/>
      <c r="B79" s="34">
        <v>71</v>
      </c>
      <c r="C79" s="31" t="s">
        <v>92</v>
      </c>
      <c r="D79" s="39" t="s">
        <v>104</v>
      </c>
      <c r="E79" s="36">
        <v>12.01</v>
      </c>
      <c r="F79" s="39">
        <v>20</v>
      </c>
      <c r="G79" s="18">
        <f t="shared" si="7"/>
        <v>240.2</v>
      </c>
      <c r="H79" s="1"/>
      <c r="I79" s="19">
        <f t="shared" si="8"/>
        <v>71</v>
      </c>
      <c r="J79" s="20" t="str">
        <f t="shared" si="9"/>
        <v>Игла для переплетных работ</v>
      </c>
      <c r="K79" s="21"/>
      <c r="L79" s="22" t="str">
        <f t="shared" si="10"/>
        <v>шт.</v>
      </c>
      <c r="M79" s="23">
        <f t="shared" si="13"/>
        <v>12.01</v>
      </c>
      <c r="N79" s="17"/>
      <c r="O79" s="22">
        <f t="shared" ref="O79:O90" si="14">F79</f>
        <v>20</v>
      </c>
      <c r="P79" s="24">
        <f t="shared" si="6"/>
        <v>0</v>
      </c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39" thickBot="1" x14ac:dyDescent="0.3">
      <c r="A80" s="6"/>
      <c r="B80" s="34">
        <v>72</v>
      </c>
      <c r="C80" s="31" t="s">
        <v>93</v>
      </c>
      <c r="D80" s="39" t="s">
        <v>104</v>
      </c>
      <c r="E80" s="36">
        <v>455.25</v>
      </c>
      <c r="F80" s="39">
        <v>450</v>
      </c>
      <c r="G80" s="18">
        <f t="shared" si="7"/>
        <v>204862.5</v>
      </c>
      <c r="H80" s="1"/>
      <c r="I80" s="19">
        <f t="shared" si="8"/>
        <v>72</v>
      </c>
      <c r="J80" s="20" t="str">
        <f t="shared" si="9"/>
        <v>Термолента для систем «Электронное управление очередью»</v>
      </c>
      <c r="K80" s="21"/>
      <c r="L80" s="22" t="str">
        <f t="shared" si="10"/>
        <v>шт.</v>
      </c>
      <c r="M80" s="23">
        <f t="shared" si="13"/>
        <v>455.25</v>
      </c>
      <c r="N80" s="17"/>
      <c r="O80" s="22">
        <f t="shared" si="14"/>
        <v>450</v>
      </c>
      <c r="P80" s="24">
        <f t="shared" si="6"/>
        <v>0</v>
      </c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6.25" thickBot="1" x14ac:dyDescent="0.3">
      <c r="A81" s="6"/>
      <c r="B81" s="34">
        <v>73</v>
      </c>
      <c r="C81" s="31" t="s">
        <v>94</v>
      </c>
      <c r="D81" s="39" t="s">
        <v>21</v>
      </c>
      <c r="E81" s="36">
        <v>19.940000000000001</v>
      </c>
      <c r="F81" s="39">
        <v>500</v>
      </c>
      <c r="G81" s="18">
        <f t="shared" si="7"/>
        <v>9970</v>
      </c>
      <c r="H81" s="1"/>
      <c r="I81" s="19">
        <f t="shared" si="8"/>
        <v>73</v>
      </c>
      <c r="J81" s="20" t="str">
        <f t="shared" si="9"/>
        <v>Термолента для платежных терминалов</v>
      </c>
      <c r="K81" s="21"/>
      <c r="L81" s="22" t="str">
        <f t="shared" si="10"/>
        <v>шт</v>
      </c>
      <c r="M81" s="23">
        <f t="shared" si="13"/>
        <v>19.940000000000001</v>
      </c>
      <c r="N81" s="17"/>
      <c r="O81" s="22">
        <f t="shared" si="14"/>
        <v>500</v>
      </c>
      <c r="P81" s="24">
        <f t="shared" si="6"/>
        <v>0</v>
      </c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6.25" thickBot="1" x14ac:dyDescent="0.3">
      <c r="A82" s="6"/>
      <c r="B82" s="34">
        <v>74</v>
      </c>
      <c r="C82" s="31" t="s">
        <v>95</v>
      </c>
      <c r="D82" s="39" t="s">
        <v>21</v>
      </c>
      <c r="E82" s="36">
        <v>1.68</v>
      </c>
      <c r="F82" s="39">
        <v>25000</v>
      </c>
      <c r="G82" s="18">
        <f t="shared" si="7"/>
        <v>42000</v>
      </c>
      <c r="H82" s="1"/>
      <c r="I82" s="19">
        <f t="shared" si="8"/>
        <v>74</v>
      </c>
      <c r="J82" s="20" t="str">
        <f t="shared" si="9"/>
        <v>Конверт «куда-кому» Е65 (110*220) стрип</v>
      </c>
      <c r="K82" s="21"/>
      <c r="L82" s="22" t="str">
        <f t="shared" si="10"/>
        <v>шт</v>
      </c>
      <c r="M82" s="23">
        <f t="shared" si="13"/>
        <v>1.68</v>
      </c>
      <c r="N82" s="17"/>
      <c r="O82" s="22">
        <f t="shared" si="14"/>
        <v>25000</v>
      </c>
      <c r="P82" s="24">
        <f t="shared" si="6"/>
        <v>0</v>
      </c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6.25" thickBot="1" x14ac:dyDescent="0.3">
      <c r="A83" s="6"/>
      <c r="B83" s="34">
        <v>75</v>
      </c>
      <c r="C83" s="31" t="s">
        <v>96</v>
      </c>
      <c r="D83" s="39" t="s">
        <v>21</v>
      </c>
      <c r="E83" s="36">
        <v>2.27</v>
      </c>
      <c r="F83" s="39">
        <v>1500</v>
      </c>
      <c r="G83" s="18">
        <f t="shared" si="7"/>
        <v>3405</v>
      </c>
      <c r="H83" s="1"/>
      <c r="I83" s="19">
        <f t="shared" si="8"/>
        <v>75</v>
      </c>
      <c r="J83" s="20" t="str">
        <f t="shared" si="9"/>
        <v>Конверт «куда-кому» С5 (162*229) стрип</v>
      </c>
      <c r="K83" s="21"/>
      <c r="L83" s="22" t="str">
        <f t="shared" si="10"/>
        <v>шт</v>
      </c>
      <c r="M83" s="23">
        <f t="shared" si="13"/>
        <v>2.27</v>
      </c>
      <c r="N83" s="17"/>
      <c r="O83" s="22">
        <f t="shared" si="14"/>
        <v>1500</v>
      </c>
      <c r="P83" s="24">
        <f t="shared" si="6"/>
        <v>0</v>
      </c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6.25" thickBot="1" x14ac:dyDescent="0.3">
      <c r="A84" s="6"/>
      <c r="B84" s="34">
        <v>76</v>
      </c>
      <c r="C84" s="31" t="s">
        <v>97</v>
      </c>
      <c r="D84" s="39" t="s">
        <v>21</v>
      </c>
      <c r="E84" s="36">
        <v>2.48</v>
      </c>
      <c r="F84" s="39">
        <v>5000</v>
      </c>
      <c r="G84" s="18">
        <f t="shared" si="7"/>
        <v>12400</v>
      </c>
      <c r="H84" s="1"/>
      <c r="I84" s="19">
        <f t="shared" si="8"/>
        <v>76</v>
      </c>
      <c r="J84" s="20" t="str">
        <f t="shared" si="9"/>
        <v>Конверт спецбланк с окошком С5 (162*229) стрип</v>
      </c>
      <c r="K84" s="21"/>
      <c r="L84" s="22" t="str">
        <f t="shared" si="10"/>
        <v>шт</v>
      </c>
      <c r="M84" s="23">
        <f t="shared" si="13"/>
        <v>2.48</v>
      </c>
      <c r="N84" s="17"/>
      <c r="O84" s="22">
        <f t="shared" si="14"/>
        <v>5000</v>
      </c>
      <c r="P84" s="24">
        <f t="shared" si="6"/>
        <v>0</v>
      </c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thickBot="1" x14ac:dyDescent="0.3">
      <c r="A85" s="6"/>
      <c r="B85" s="34">
        <v>77</v>
      </c>
      <c r="C85" s="31" t="s">
        <v>98</v>
      </c>
      <c r="D85" s="39" t="s">
        <v>21</v>
      </c>
      <c r="E85" s="36">
        <v>2.27</v>
      </c>
      <c r="F85" s="39">
        <v>500</v>
      </c>
      <c r="G85" s="18">
        <f t="shared" si="7"/>
        <v>1135</v>
      </c>
      <c r="H85" s="1"/>
      <c r="I85" s="19">
        <f t="shared" si="8"/>
        <v>77</v>
      </c>
      <c r="J85" s="20" t="str">
        <f t="shared" si="9"/>
        <v>Гребни для переплета (6мм)</v>
      </c>
      <c r="K85" s="21"/>
      <c r="L85" s="22" t="str">
        <f t="shared" si="10"/>
        <v>шт</v>
      </c>
      <c r="M85" s="23">
        <f t="shared" si="13"/>
        <v>2.27</v>
      </c>
      <c r="N85" s="17"/>
      <c r="O85" s="22">
        <f t="shared" si="14"/>
        <v>500</v>
      </c>
      <c r="P85" s="24">
        <f t="shared" si="6"/>
        <v>0</v>
      </c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thickBot="1" x14ac:dyDescent="0.3">
      <c r="A86" s="6"/>
      <c r="B86" s="34">
        <v>78</v>
      </c>
      <c r="C86" s="31" t="s">
        <v>99</v>
      </c>
      <c r="D86" s="39" t="s">
        <v>21</v>
      </c>
      <c r="E86" s="36">
        <v>2.82</v>
      </c>
      <c r="F86" s="39">
        <v>500</v>
      </c>
      <c r="G86" s="18">
        <f t="shared" si="7"/>
        <v>1410</v>
      </c>
      <c r="H86" s="1"/>
      <c r="I86" s="19">
        <f t="shared" si="8"/>
        <v>78</v>
      </c>
      <c r="J86" s="20" t="str">
        <f t="shared" si="9"/>
        <v>Гребни для переплета (8мм)</v>
      </c>
      <c r="K86" s="21"/>
      <c r="L86" s="22" t="str">
        <f t="shared" si="10"/>
        <v>шт</v>
      </c>
      <c r="M86" s="23">
        <f t="shared" si="13"/>
        <v>2.82</v>
      </c>
      <c r="N86" s="17"/>
      <c r="O86" s="22">
        <f t="shared" si="14"/>
        <v>500</v>
      </c>
      <c r="P86" s="24">
        <f t="shared" si="6"/>
        <v>0</v>
      </c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thickBot="1" x14ac:dyDescent="0.3">
      <c r="A87" s="6"/>
      <c r="B87" s="34">
        <v>79</v>
      </c>
      <c r="C87" s="31" t="s">
        <v>100</v>
      </c>
      <c r="D87" s="39" t="s">
        <v>21</v>
      </c>
      <c r="E87" s="36">
        <v>3.13</v>
      </c>
      <c r="F87" s="39">
        <v>500</v>
      </c>
      <c r="G87" s="18">
        <f t="shared" si="7"/>
        <v>1565</v>
      </c>
      <c r="H87" s="1"/>
      <c r="I87" s="19">
        <f t="shared" si="8"/>
        <v>79</v>
      </c>
      <c r="J87" s="20" t="str">
        <f t="shared" si="9"/>
        <v>Гребни для переплета (10мм)</v>
      </c>
      <c r="K87" s="21"/>
      <c r="L87" s="22" t="str">
        <f t="shared" si="10"/>
        <v>шт</v>
      </c>
      <c r="M87" s="23">
        <f t="shared" si="13"/>
        <v>3.13</v>
      </c>
      <c r="N87" s="17"/>
      <c r="O87" s="22">
        <f t="shared" si="14"/>
        <v>500</v>
      </c>
      <c r="P87" s="24">
        <f t="shared" si="6"/>
        <v>0</v>
      </c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thickBot="1" x14ac:dyDescent="0.3">
      <c r="A88" s="6"/>
      <c r="B88" s="34">
        <v>80</v>
      </c>
      <c r="C88" s="31" t="s">
        <v>101</v>
      </c>
      <c r="D88" s="39" t="s">
        <v>21</v>
      </c>
      <c r="E88" s="36">
        <v>5.13</v>
      </c>
      <c r="F88" s="39">
        <v>500</v>
      </c>
      <c r="G88" s="18">
        <f t="shared" si="7"/>
        <v>2565</v>
      </c>
      <c r="H88" s="1"/>
      <c r="I88" s="19">
        <f t="shared" si="8"/>
        <v>80</v>
      </c>
      <c r="J88" s="20" t="str">
        <f t="shared" si="9"/>
        <v>Гребни для переплета (12мм)</v>
      </c>
      <c r="K88" s="21"/>
      <c r="L88" s="22" t="str">
        <f t="shared" si="10"/>
        <v>шт</v>
      </c>
      <c r="M88" s="23">
        <f t="shared" si="13"/>
        <v>5.13</v>
      </c>
      <c r="N88" s="17"/>
      <c r="O88" s="22">
        <f t="shared" si="14"/>
        <v>500</v>
      </c>
      <c r="P88" s="24">
        <f t="shared" si="6"/>
        <v>0</v>
      </c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thickBot="1" x14ac:dyDescent="0.3">
      <c r="A89" s="6"/>
      <c r="B89" s="34">
        <v>81</v>
      </c>
      <c r="C89" s="31" t="s">
        <v>102</v>
      </c>
      <c r="D89" s="39" t="s">
        <v>21</v>
      </c>
      <c r="E89" s="36">
        <v>5.79</v>
      </c>
      <c r="F89" s="39">
        <v>500</v>
      </c>
      <c r="G89" s="18">
        <f t="shared" si="7"/>
        <v>2895</v>
      </c>
      <c r="H89" s="1"/>
      <c r="I89" s="19">
        <f t="shared" si="8"/>
        <v>81</v>
      </c>
      <c r="J89" s="20" t="str">
        <f t="shared" si="9"/>
        <v>Гребни для переплета (14мм)</v>
      </c>
      <c r="K89" s="21"/>
      <c r="L89" s="22" t="str">
        <f t="shared" si="10"/>
        <v>шт</v>
      </c>
      <c r="M89" s="23">
        <f t="shared" si="13"/>
        <v>5.79</v>
      </c>
      <c r="N89" s="17"/>
      <c r="O89" s="22">
        <f t="shared" si="14"/>
        <v>500</v>
      </c>
      <c r="P89" s="24">
        <f t="shared" si="6"/>
        <v>0</v>
      </c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6.25" thickBot="1" x14ac:dyDescent="0.3">
      <c r="A90" s="6"/>
      <c r="B90" s="34">
        <v>82</v>
      </c>
      <c r="C90" s="31" t="s">
        <v>103</v>
      </c>
      <c r="D90" s="39" t="s">
        <v>110</v>
      </c>
      <c r="E90" s="36">
        <v>100.7</v>
      </c>
      <c r="F90" s="39">
        <v>50</v>
      </c>
      <c r="G90" s="18">
        <f t="shared" si="7"/>
        <v>5035</v>
      </c>
      <c r="H90" s="1"/>
      <c r="I90" s="19">
        <f t="shared" si="8"/>
        <v>82</v>
      </c>
      <c r="J90" s="20" t="str">
        <f t="shared" si="9"/>
        <v>Набор карандашей цветных 24 цвета</v>
      </c>
      <c r="K90" s="21"/>
      <c r="L90" s="22" t="str">
        <f t="shared" si="10"/>
        <v>набор</v>
      </c>
      <c r="M90" s="23">
        <f t="shared" si="13"/>
        <v>100.7</v>
      </c>
      <c r="N90" s="17"/>
      <c r="O90" s="22">
        <f t="shared" si="14"/>
        <v>50</v>
      </c>
      <c r="P90" s="24">
        <f t="shared" si="6"/>
        <v>0</v>
      </c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25">
      <c r="A91" s="6"/>
      <c r="B91" s="16"/>
      <c r="C91" s="26"/>
      <c r="D91" s="17"/>
      <c r="E91" s="25"/>
      <c r="F91" s="29"/>
      <c r="G91" s="18">
        <f t="shared" ref="G91" si="15">F91*E91</f>
        <v>0</v>
      </c>
      <c r="H91" s="1"/>
      <c r="I91" s="19"/>
      <c r="J91" s="20"/>
      <c r="K91" s="21"/>
      <c r="L91" s="22"/>
      <c r="M91" s="23"/>
      <c r="N91" s="17"/>
      <c r="O91" s="22"/>
      <c r="P91" s="24">
        <f t="shared" si="6"/>
        <v>0</v>
      </c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thickBot="1" x14ac:dyDescent="0.3">
      <c r="A92" s="6"/>
      <c r="B92" s="16"/>
      <c r="C92" s="26"/>
      <c r="D92" s="17"/>
      <c r="E92" s="25"/>
      <c r="F92" s="27"/>
      <c r="G92" s="18"/>
      <c r="H92" s="1"/>
      <c r="I92" s="19"/>
      <c r="J92" s="20"/>
      <c r="K92" s="21"/>
      <c r="L92" s="22"/>
      <c r="M92" s="23"/>
      <c r="N92" s="17"/>
      <c r="O92" s="22"/>
      <c r="P92" s="24">
        <f t="shared" si="6"/>
        <v>0</v>
      </c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1" customHeight="1" thickBot="1" x14ac:dyDescent="0.3">
      <c r="A93" s="6"/>
      <c r="B93" s="45" t="s">
        <v>7</v>
      </c>
      <c r="C93" s="46"/>
      <c r="D93" s="46"/>
      <c r="E93" s="46"/>
      <c r="F93" s="47"/>
      <c r="G93" s="11">
        <f>SUM(G9:G92)</f>
        <v>2023393.3549999997</v>
      </c>
      <c r="H93" s="1"/>
      <c r="I93" s="45" t="s">
        <v>7</v>
      </c>
      <c r="J93" s="46"/>
      <c r="K93" s="46"/>
      <c r="L93" s="46"/>
      <c r="M93" s="46"/>
      <c r="N93" s="46"/>
      <c r="O93" s="47"/>
      <c r="P93" s="11">
        <f>SUM(P9:P92)</f>
        <v>0</v>
      </c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" customHeight="1" x14ac:dyDescent="0.25">
      <c r="A94" s="6"/>
      <c r="B94" s="58" t="s">
        <v>19</v>
      </c>
      <c r="C94" s="59"/>
      <c r="D94" s="59"/>
      <c r="E94" s="59"/>
      <c r="F94" s="15">
        <v>0.2</v>
      </c>
      <c r="G94" s="12">
        <f>G93*F94</f>
        <v>404678.67099999997</v>
      </c>
      <c r="H94" s="1"/>
      <c r="I94" s="58" t="s">
        <v>19</v>
      </c>
      <c r="J94" s="59"/>
      <c r="K94" s="59"/>
      <c r="L94" s="59"/>
      <c r="M94" s="59"/>
      <c r="N94" s="59"/>
      <c r="O94" s="15">
        <v>0.2</v>
      </c>
      <c r="P94" s="12">
        <f>P93*O94</f>
        <v>0</v>
      </c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thickBot="1" x14ac:dyDescent="0.3">
      <c r="A95" s="6"/>
      <c r="B95" s="50" t="s">
        <v>8</v>
      </c>
      <c r="C95" s="51"/>
      <c r="D95" s="51"/>
      <c r="E95" s="51"/>
      <c r="F95" s="52"/>
      <c r="G95" s="13">
        <f>G93+G94</f>
        <v>2428072.0259999996</v>
      </c>
      <c r="H95" s="1"/>
      <c r="I95" s="50" t="s">
        <v>8</v>
      </c>
      <c r="J95" s="51"/>
      <c r="K95" s="51"/>
      <c r="L95" s="51"/>
      <c r="M95" s="51"/>
      <c r="N95" s="51"/>
      <c r="O95" s="52"/>
      <c r="P95" s="13">
        <f>P93+P94</f>
        <v>0</v>
      </c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33.75" hidden="1" customHeight="1" x14ac:dyDescent="0.25">
      <c r="B96" s="41" t="s">
        <v>17</v>
      </c>
      <c r="C96" s="41"/>
      <c r="D96" s="41"/>
      <c r="E96" s="41"/>
      <c r="F96" s="41"/>
      <c r="G96" s="41"/>
      <c r="H96" s="1"/>
      <c r="I96" s="1"/>
      <c r="J96" s="1"/>
      <c r="K96" s="1"/>
      <c r="L96" s="2"/>
      <c r="M96" s="2"/>
      <c r="N96" s="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2:26" ht="151.5" hidden="1" customHeight="1" x14ac:dyDescent="0.25">
      <c r="B97" s="41" t="s">
        <v>18</v>
      </c>
      <c r="C97" s="41"/>
      <c r="D97" s="41"/>
      <c r="E97" s="41"/>
      <c r="F97" s="41"/>
      <c r="G97" s="41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1"/>
    </row>
    <row r="98" spans="2:26" x14ac:dyDescent="0.25">
      <c r="Z98" s="1"/>
    </row>
    <row r="101" spans="2:26" x14ac:dyDescent="0.25">
      <c r="G101" s="28"/>
    </row>
  </sheetData>
  <mergeCells count="13">
    <mergeCell ref="B97:G97"/>
    <mergeCell ref="I7:P7"/>
    <mergeCell ref="I93:O93"/>
    <mergeCell ref="B96:G96"/>
    <mergeCell ref="B1:P1"/>
    <mergeCell ref="B3:E3"/>
    <mergeCell ref="B93:F93"/>
    <mergeCell ref="B95:F95"/>
    <mergeCell ref="B4:G4"/>
    <mergeCell ref="B7:G7"/>
    <mergeCell ref="I95:O95"/>
    <mergeCell ref="B94:E94"/>
    <mergeCell ref="I94:N94"/>
  </mergeCells>
  <pageMargins left="0.39370078740157483" right="0.39370078740157483" top="0.78740157480314965" bottom="0.59055118110236227" header="0.31496062992125984" footer="0.31496062992125984"/>
  <pageSetup paperSize="9" scale="72" fitToHeight="3" orientation="landscape" r:id="rId1"/>
  <ignoredErrors>
    <ignoredError sqref="L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Структура НМЦ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Иваненко Елена Сергеевна</dc:creator>
  <cp:lastModifiedBy>knyazev</cp:lastModifiedBy>
  <cp:lastPrinted>2019-07-12T07:18:22Z</cp:lastPrinted>
  <dcterms:created xsi:type="dcterms:W3CDTF">2018-05-22T01:14:50Z</dcterms:created>
  <dcterms:modified xsi:type="dcterms:W3CDTF">2019-07-12T07:18:25Z</dcterms:modified>
</cp:coreProperties>
</file>