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74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1"/>
  <c r="P105" s="1"/>
  <c r="M105"/>
  <c r="L105"/>
  <c r="J105"/>
  <c r="I105"/>
  <c r="G105"/>
  <c r="O103"/>
  <c r="P103" s="1"/>
  <c r="M103"/>
  <c r="L103"/>
  <c r="J103"/>
  <c r="I103"/>
  <c r="G103"/>
  <c r="O104"/>
  <c r="P104" s="1"/>
  <c r="M104"/>
  <c r="L104"/>
  <c r="J104"/>
  <c r="I104"/>
  <c r="G104"/>
  <c r="O102"/>
  <c r="P102" s="1"/>
  <c r="M102"/>
  <c r="L102"/>
  <c r="J102"/>
  <c r="I102"/>
  <c r="G102"/>
  <c r="O101"/>
  <c r="P101" s="1"/>
  <c r="M101"/>
  <c r="L101"/>
  <c r="J101"/>
  <c r="I101"/>
  <c r="G101"/>
  <c r="O100"/>
  <c r="P100" s="1"/>
  <c r="M100"/>
  <c r="L100"/>
  <c r="J100"/>
  <c r="I100"/>
  <c r="G100"/>
  <c r="O98"/>
  <c r="P98" s="1"/>
  <c r="M98"/>
  <c r="L98"/>
  <c r="J98"/>
  <c r="I98"/>
  <c r="G98"/>
  <c r="O95"/>
  <c r="P95" s="1"/>
  <c r="M95"/>
  <c r="L95"/>
  <c r="J95"/>
  <c r="I95"/>
  <c r="G95"/>
  <c r="O89"/>
  <c r="P89" s="1"/>
  <c r="M89"/>
  <c r="L89"/>
  <c r="J89"/>
  <c r="I89"/>
  <c r="G89"/>
  <c r="O88"/>
  <c r="P88" s="1"/>
  <c r="M88"/>
  <c r="L88"/>
  <c r="J88"/>
  <c r="I88"/>
  <c r="G88"/>
  <c r="O87"/>
  <c r="P87" s="1"/>
  <c r="M87"/>
  <c r="L87"/>
  <c r="J87"/>
  <c r="I87"/>
  <c r="G87"/>
  <c r="O71"/>
  <c r="P71" s="1"/>
  <c r="M71"/>
  <c r="L71"/>
  <c r="J71"/>
  <c r="I71"/>
  <c r="G71"/>
  <c r="O72"/>
  <c r="P72" s="1"/>
  <c r="M72"/>
  <c r="L72"/>
  <c r="J72"/>
  <c r="I72"/>
  <c r="G72"/>
  <c r="O70"/>
  <c r="P70" s="1"/>
  <c r="M70"/>
  <c r="L70"/>
  <c r="J70"/>
  <c r="I70"/>
  <c r="G70"/>
  <c r="O69"/>
  <c r="P69" s="1"/>
  <c r="M69"/>
  <c r="L69"/>
  <c r="J69"/>
  <c r="I69"/>
  <c r="G69"/>
  <c r="O68"/>
  <c r="P68" s="1"/>
  <c r="M68"/>
  <c r="L68"/>
  <c r="J68"/>
  <c r="I68"/>
  <c r="G68"/>
  <c r="O67"/>
  <c r="P67" s="1"/>
  <c r="M67"/>
  <c r="L67"/>
  <c r="J67"/>
  <c r="I67"/>
  <c r="G67"/>
  <c r="O66"/>
  <c r="P66" s="1"/>
  <c r="M66"/>
  <c r="L66"/>
  <c r="J66"/>
  <c r="I66"/>
  <c r="G66"/>
  <c r="O65"/>
  <c r="P65" s="1"/>
  <c r="M65"/>
  <c r="L65"/>
  <c r="J65"/>
  <c r="I65"/>
  <c r="G65"/>
  <c r="O64"/>
  <c r="P64" s="1"/>
  <c r="M64"/>
  <c r="L64"/>
  <c r="J64"/>
  <c r="I64"/>
  <c r="G64"/>
  <c r="O63"/>
  <c r="P63" s="1"/>
  <c r="M63"/>
  <c r="L63"/>
  <c r="J63"/>
  <c r="I63"/>
  <c r="G63"/>
  <c r="O62"/>
  <c r="P62" s="1"/>
  <c r="M62"/>
  <c r="L62"/>
  <c r="J62"/>
  <c r="I62"/>
  <c r="G62"/>
  <c r="O61"/>
  <c r="P61" s="1"/>
  <c r="M61"/>
  <c r="L61"/>
  <c r="J61"/>
  <c r="I61"/>
  <c r="G61"/>
  <c r="O60"/>
  <c r="P60" s="1"/>
  <c r="M60"/>
  <c r="L60"/>
  <c r="J60"/>
  <c r="I60"/>
  <c r="G60"/>
  <c r="O59"/>
  <c r="P59" s="1"/>
  <c r="M59"/>
  <c r="L59"/>
  <c r="J59"/>
  <c r="I59"/>
  <c r="G59"/>
  <c r="O58"/>
  <c r="P58" s="1"/>
  <c r="M58"/>
  <c r="L58"/>
  <c r="J58"/>
  <c r="I58"/>
  <c r="G58"/>
  <c r="O57"/>
  <c r="P57" s="1"/>
  <c r="M57"/>
  <c r="L57"/>
  <c r="J57"/>
  <c r="I57"/>
  <c r="G57"/>
  <c r="O56"/>
  <c r="P56" s="1"/>
  <c r="M56"/>
  <c r="L56"/>
  <c r="J56"/>
  <c r="I56"/>
  <c r="G56"/>
  <c r="O39"/>
  <c r="P39" s="1"/>
  <c r="M39"/>
  <c r="L39"/>
  <c r="J39"/>
  <c r="I39"/>
  <c r="G39"/>
  <c r="O27"/>
  <c r="P27" s="1"/>
  <c r="M27"/>
  <c r="L27"/>
  <c r="J27"/>
  <c r="I27"/>
  <c r="G27"/>
  <c r="O26"/>
  <c r="P26" s="1"/>
  <c r="M26"/>
  <c r="L26"/>
  <c r="J26"/>
  <c r="I26"/>
  <c r="G26"/>
  <c r="O12"/>
  <c r="P12" s="1"/>
  <c r="M12"/>
  <c r="L12"/>
  <c r="J12"/>
  <c r="I12"/>
  <c r="G12"/>
  <c r="O13"/>
  <c r="P13" s="1"/>
  <c r="M13"/>
  <c r="L13"/>
  <c r="J13"/>
  <c r="I13"/>
  <c r="G13"/>
  <c r="O11"/>
  <c r="P11" s="1"/>
  <c r="M11"/>
  <c r="L11"/>
  <c r="J11"/>
  <c r="I11"/>
  <c r="G11"/>
  <c r="J15"/>
  <c r="J16"/>
  <c r="J17"/>
  <c r="J18"/>
  <c r="J19"/>
  <c r="J20"/>
  <c r="J21"/>
  <c r="J22"/>
  <c r="J23"/>
  <c r="J24"/>
  <c r="J25"/>
  <c r="J28"/>
  <c r="J29"/>
  <c r="J30"/>
  <c r="J31"/>
  <c r="J32"/>
  <c r="J33"/>
  <c r="J34"/>
  <c r="J35"/>
  <c r="J36"/>
  <c r="J37"/>
  <c r="J38"/>
  <c r="J40"/>
  <c r="J41"/>
  <c r="J42"/>
  <c r="J43"/>
  <c r="J44"/>
  <c r="J45"/>
  <c r="J46"/>
  <c r="J47"/>
  <c r="J48"/>
  <c r="J49"/>
  <c r="J50"/>
  <c r="J51"/>
  <c r="J52"/>
  <c r="J53"/>
  <c r="J54"/>
  <c r="J55"/>
  <c r="J9"/>
  <c r="J10"/>
  <c r="J73"/>
  <c r="J74"/>
  <c r="J75"/>
  <c r="J76"/>
  <c r="J77"/>
  <c r="J78"/>
  <c r="J79"/>
  <c r="J80"/>
  <c r="J81"/>
  <c r="J82"/>
  <c r="J83"/>
  <c r="J84"/>
  <c r="J85"/>
  <c r="J86"/>
  <c r="J90"/>
  <c r="J91"/>
  <c r="J92"/>
  <c r="J93"/>
  <c r="J94"/>
  <c r="J96"/>
  <c r="J97"/>
  <c r="J99"/>
  <c r="J106"/>
  <c r="J107"/>
  <c r="J14"/>
  <c r="G96"/>
  <c r="G97"/>
  <c r="G99"/>
  <c r="G106"/>
  <c r="G107"/>
  <c r="O96"/>
  <c r="P96" s="1"/>
  <c r="O97"/>
  <c r="P97" s="1"/>
  <c r="O99"/>
  <c r="P99" s="1"/>
  <c r="O106"/>
  <c r="P106" s="1"/>
  <c r="M96"/>
  <c r="M97"/>
  <c r="M99"/>
  <c r="M106"/>
  <c r="M107"/>
  <c r="L96"/>
  <c r="L97"/>
  <c r="L99"/>
  <c r="L106"/>
  <c r="L107"/>
  <c r="I17"/>
  <c r="I18"/>
  <c r="I19"/>
  <c r="I20"/>
  <c r="I21"/>
  <c r="I22"/>
  <c r="I23"/>
  <c r="I24"/>
  <c r="I25"/>
  <c r="I28"/>
  <c r="I29"/>
  <c r="I30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5"/>
  <c r="I9"/>
  <c r="I10"/>
  <c r="I73"/>
  <c r="I74"/>
  <c r="I75"/>
  <c r="I76"/>
  <c r="I77"/>
  <c r="I78"/>
  <c r="I79"/>
  <c r="I80"/>
  <c r="I81"/>
  <c r="I82"/>
  <c r="I83"/>
  <c r="I84"/>
  <c r="I85"/>
  <c r="I86"/>
  <c r="I90"/>
  <c r="I91"/>
  <c r="I92"/>
  <c r="I93"/>
  <c r="I94"/>
  <c r="I96"/>
  <c r="I97"/>
  <c r="I99"/>
  <c r="I106"/>
  <c r="I107"/>
  <c r="O94"/>
  <c r="P94" s="1"/>
  <c r="M94"/>
  <c r="L94"/>
  <c r="G94"/>
  <c r="O93"/>
  <c r="P93" s="1"/>
  <c r="M93"/>
  <c r="L93"/>
  <c r="G93"/>
  <c r="O92"/>
  <c r="P92" s="1"/>
  <c r="M92"/>
  <c r="L92"/>
  <c r="G92"/>
  <c r="O91"/>
  <c r="P91" s="1"/>
  <c r="M91"/>
  <c r="L91"/>
  <c r="G91"/>
  <c r="O90"/>
  <c r="P90" s="1"/>
  <c r="M90"/>
  <c r="L90"/>
  <c r="G90"/>
  <c r="O86"/>
  <c r="P86" s="1"/>
  <c r="M86"/>
  <c r="L86"/>
  <c r="G86"/>
  <c r="O85"/>
  <c r="P85" s="1"/>
  <c r="M85"/>
  <c r="L85"/>
  <c r="G85"/>
  <c r="O84"/>
  <c r="P84" s="1"/>
  <c r="M84"/>
  <c r="L84"/>
  <c r="G84"/>
  <c r="O83"/>
  <c r="P83" s="1"/>
  <c r="M83"/>
  <c r="L83"/>
  <c r="G83"/>
  <c r="O82"/>
  <c r="P82" s="1"/>
  <c r="M82"/>
  <c r="L82"/>
  <c r="G82"/>
  <c r="O80"/>
  <c r="P80" s="1"/>
  <c r="M80"/>
  <c r="L80"/>
  <c r="G80"/>
  <c r="O79"/>
  <c r="P79" s="1"/>
  <c r="M79"/>
  <c r="L79"/>
  <c r="G79"/>
  <c r="O78"/>
  <c r="P78" s="1"/>
  <c r="M78"/>
  <c r="L78"/>
  <c r="G78"/>
  <c r="O77"/>
  <c r="P77" s="1"/>
  <c r="M77"/>
  <c r="L77"/>
  <c r="G77"/>
  <c r="O76"/>
  <c r="P76" s="1"/>
  <c r="M76"/>
  <c r="L76"/>
  <c r="G76"/>
  <c r="O75"/>
  <c r="P75" s="1"/>
  <c r="M75"/>
  <c r="L75"/>
  <c r="G75"/>
  <c r="O74"/>
  <c r="P74" s="1"/>
  <c r="M74"/>
  <c r="L74"/>
  <c r="G74"/>
  <c r="O73"/>
  <c r="P73" s="1"/>
  <c r="M73"/>
  <c r="L73"/>
  <c r="G73"/>
  <c r="O10"/>
  <c r="P10" s="1"/>
  <c r="M10"/>
  <c r="L10"/>
  <c r="G10"/>
  <c r="O9"/>
  <c r="P9" s="1"/>
  <c r="M9"/>
  <c r="L9"/>
  <c r="G9"/>
  <c r="O22"/>
  <c r="P22" s="1"/>
  <c r="M22"/>
  <c r="L22"/>
  <c r="G22"/>
  <c r="O21"/>
  <c r="P21" s="1"/>
  <c r="M21"/>
  <c r="L21"/>
  <c r="G21"/>
  <c r="O20"/>
  <c r="P20" s="1"/>
  <c r="M20"/>
  <c r="L20"/>
  <c r="G20"/>
  <c r="O19"/>
  <c r="P19" s="1"/>
  <c r="M19"/>
  <c r="L19"/>
  <c r="G19"/>
  <c r="O18"/>
  <c r="P18" s="1"/>
  <c r="M18"/>
  <c r="L18"/>
  <c r="G18"/>
  <c r="O17"/>
  <c r="P17" s="1"/>
  <c r="M17"/>
  <c r="L17"/>
  <c r="G17"/>
  <c r="O16"/>
  <c r="P16" s="1"/>
  <c r="M16"/>
  <c r="L16"/>
  <c r="I16"/>
  <c r="G16"/>
  <c r="O15"/>
  <c r="P15" s="1"/>
  <c r="M15"/>
  <c r="L15"/>
  <c r="I15"/>
  <c r="G15"/>
  <c r="O32"/>
  <c r="P32" s="1"/>
  <c r="M32"/>
  <c r="L32"/>
  <c r="G32"/>
  <c r="O31"/>
  <c r="P31" s="1"/>
  <c r="M31"/>
  <c r="L31"/>
  <c r="G31"/>
  <c r="O30"/>
  <c r="P30" s="1"/>
  <c r="M30"/>
  <c r="L30"/>
  <c r="G30"/>
  <c r="O29"/>
  <c r="P29" s="1"/>
  <c r="M29"/>
  <c r="L29"/>
  <c r="G29"/>
  <c r="O28"/>
  <c r="P28" s="1"/>
  <c r="M28"/>
  <c r="L28"/>
  <c r="G28"/>
  <c r="O25"/>
  <c r="P25" s="1"/>
  <c r="M25"/>
  <c r="L25"/>
  <c r="G25"/>
  <c r="O24"/>
  <c r="P24" s="1"/>
  <c r="M24"/>
  <c r="L24"/>
  <c r="G24"/>
  <c r="O23"/>
  <c r="P23" s="1"/>
  <c r="M23"/>
  <c r="L23"/>
  <c r="G23"/>
  <c r="O41"/>
  <c r="P41" s="1"/>
  <c r="M41"/>
  <c r="L41"/>
  <c r="G41"/>
  <c r="O40"/>
  <c r="P40" s="1"/>
  <c r="M40"/>
  <c r="L40"/>
  <c r="G40"/>
  <c r="O38"/>
  <c r="P38" s="1"/>
  <c r="M38"/>
  <c r="L38"/>
  <c r="G38"/>
  <c r="O37"/>
  <c r="P37" s="1"/>
  <c r="M37"/>
  <c r="L37"/>
  <c r="G37"/>
  <c r="O36"/>
  <c r="P36" s="1"/>
  <c r="M36"/>
  <c r="L36"/>
  <c r="G36"/>
  <c r="O35"/>
  <c r="P35" s="1"/>
  <c r="M35"/>
  <c r="L35"/>
  <c r="G35"/>
  <c r="O34"/>
  <c r="P34" s="1"/>
  <c r="M34"/>
  <c r="L34"/>
  <c r="G34"/>
  <c r="O33"/>
  <c r="P33" s="1"/>
  <c r="M33"/>
  <c r="L33"/>
  <c r="G33"/>
  <c r="O49"/>
  <c r="P49" s="1"/>
  <c r="M49"/>
  <c r="L49"/>
  <c r="G49"/>
  <c r="O48"/>
  <c r="P48" s="1"/>
  <c r="M48"/>
  <c r="L48"/>
  <c r="G48"/>
  <c r="O47"/>
  <c r="P47" s="1"/>
  <c r="M47"/>
  <c r="L47"/>
  <c r="G47"/>
  <c r="O46"/>
  <c r="P46" s="1"/>
  <c r="M46"/>
  <c r="L46"/>
  <c r="G46"/>
  <c r="O45"/>
  <c r="P45" s="1"/>
  <c r="M45"/>
  <c r="L45"/>
  <c r="G45"/>
  <c r="O44"/>
  <c r="P44" s="1"/>
  <c r="M44"/>
  <c r="L44"/>
  <c r="G44"/>
  <c r="O43"/>
  <c r="P43" s="1"/>
  <c r="M43"/>
  <c r="L43"/>
  <c r="G43"/>
  <c r="O42"/>
  <c r="P42" s="1"/>
  <c r="M42"/>
  <c r="L42"/>
  <c r="G42"/>
  <c r="I14" l="1"/>
  <c r="M50"/>
  <c r="M51"/>
  <c r="M52"/>
  <c r="M53"/>
  <c r="M54"/>
  <c r="M55"/>
  <c r="M81"/>
  <c r="M14"/>
  <c r="O50"/>
  <c r="P50" s="1"/>
  <c r="O51"/>
  <c r="P51" s="1"/>
  <c r="O52"/>
  <c r="P52" s="1"/>
  <c r="O53"/>
  <c r="P53" s="1"/>
  <c r="O54"/>
  <c r="P54" s="1"/>
  <c r="O55"/>
  <c r="P55" s="1"/>
  <c r="O81"/>
  <c r="P81" s="1"/>
  <c r="O107"/>
  <c r="P107" s="1"/>
  <c r="O14"/>
  <c r="P14" s="1"/>
  <c r="L50"/>
  <c r="L51"/>
  <c r="L52"/>
  <c r="L53"/>
  <c r="L54"/>
  <c r="L55"/>
  <c r="L81"/>
  <c r="L14"/>
  <c r="G50"/>
  <c r="G51"/>
  <c r="G52"/>
  <c r="G53"/>
  <c r="G54"/>
  <c r="G55"/>
  <c r="G81"/>
  <c r="G14"/>
  <c r="G108" l="1"/>
  <c r="P108"/>
  <c r="G109"/>
  <c r="G110" l="1"/>
  <c r="P109"/>
  <c r="P110" s="1"/>
</calcChain>
</file>

<file path=xl/sharedStrings.xml><?xml version="1.0" encoding="utf-8"?>
<sst xmlns="http://schemas.openxmlformats.org/spreadsheetml/2006/main" count="226" uniqueCount="121">
  <si>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</si>
  <si>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</si>
  <si>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</si>
  <si>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</si>
  <si>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</si>
  <si>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</si>
  <si>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</si>
  <si>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</si>
  <si>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</si>
  <si>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</si>
  <si>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</si>
  <si>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</si>
  <si>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</si>
  <si>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</si>
  <si>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</si>
  <si>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[указывается НМЦ в соответствии с ГКПЗ; в случае проведения многолотовой закупки НМЦ указывается для каждого лота отдельно]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</si>
  <si>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</si>
  <si>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</si>
  <si>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</si>
  <si>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</si>
  <si>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</si>
  <si>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</si>
  <si>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Выключатель 1ОП б/п 6А IP20 в сборе белый Прима Schneider Electric</t>
  </si>
  <si>
    <t>Выключатель 2ОП б/п 6А IP20 в сборе белый Прима Schneider Electric</t>
  </si>
  <si>
    <t>Выключатель 1СП б/п 6А IP20 в сборе белый Прима Schneider Electric</t>
  </si>
  <si>
    <t>Выключатель 2СП б/п 6А IP20 в сборе белый Прима Schneider Electric</t>
  </si>
  <si>
    <t>Розетка 1ОП б/з б/шт 10А IP20 в сборе белый Прима Schneider Electric</t>
  </si>
  <si>
    <t>Розетка 1ОП с/з с/шт 16А IP20 в сборе белый Прима Schneider Electric</t>
  </si>
  <si>
    <t>Розетка 2ОП б/з б/шт 16А IP20 в сборе белый Прима Schneider Electric</t>
  </si>
  <si>
    <t>Розетка 2ОП с/з с/шт 16А IP20 в сборе белый Прима Schneider Electric</t>
  </si>
  <si>
    <t>Розетка 1СП б/з б/шт 10А IP20 в сборе белый Прима Schneider Electric</t>
  </si>
  <si>
    <t>Розетка 1СП с/з с/шт 16А IP20 в сборе белый Прима Schneider Electric</t>
  </si>
  <si>
    <t>Розетка 2СП б/з б/шт 16А IP20 в сборе белый Прима Schneider Electric</t>
  </si>
  <si>
    <t>Розетка 2СП с/з с/шт 16А IP20 в сборе белый Прима Schneider Electric</t>
  </si>
  <si>
    <t>Автомат 1П 16А х-ка C ВА 47-29 4,5кА ИЭК</t>
  </si>
  <si>
    <t>Автомат 1П 25А х-ка C ВА 47-29 4,5кА ИЭК</t>
  </si>
  <si>
    <t>Автомат 2П 16А х-ка C ВА 47-29 4,5кА ИЭК</t>
  </si>
  <si>
    <t>Автомат 2П 25А х-ка C ВА 47-29 4,5кА ИЭК</t>
  </si>
  <si>
    <t>Автомат 2П 32А х-ка C ВА 47-29 4,5кА ИЭК</t>
  </si>
  <si>
    <t>Автомат 3П 32А х-ка C ВА 47-29 4,5кА ИЭК</t>
  </si>
  <si>
    <t>Автомат 3П 40А х-ка C ВА 47-29 4,5кА ИЭК</t>
  </si>
  <si>
    <t>УЗО 2П 25А 30мА ВД 1-63 ИЭК</t>
  </si>
  <si>
    <t>УЗО 2П 32А 30мА ВД 1-63 ИЭК</t>
  </si>
  <si>
    <t>УЗО 4П 32А 30мА ВД 1-63 ИЭК</t>
  </si>
  <si>
    <t>УЗО 4П 40А 30мА ВД 1-63 ИЭК</t>
  </si>
  <si>
    <t>Кабель ВВГнг 2х1,5 ГОСТ</t>
  </si>
  <si>
    <t xml:space="preserve">Кабель ВВГнг 2х2,5 ГОСТ </t>
  </si>
  <si>
    <t>Кабель ВВГнг 3х1,5 ГОСТ</t>
  </si>
  <si>
    <t xml:space="preserve">Кабель ВВГнг 3х2,5 ГОСТ </t>
  </si>
  <si>
    <t xml:space="preserve">Кабель ВВГнг 2х4 ГОСТ </t>
  </si>
  <si>
    <t xml:space="preserve">Кабель АВВГ 2х2,5 ГОСТ </t>
  </si>
  <si>
    <t>Провод СИП-4 2х16 ГОСТ</t>
  </si>
  <si>
    <t>Провод СИП-4 4х16 ГОСТ</t>
  </si>
  <si>
    <t>Провод СИП-4 4х35 ГОСТ</t>
  </si>
  <si>
    <t>Провод СИП-4 4х50 ГОСТ</t>
  </si>
  <si>
    <t>Провод СИП-3 1х70 ГОСТ</t>
  </si>
  <si>
    <t>Провод ПВС 2х2,5 ГОСТ</t>
  </si>
  <si>
    <t>Зажим анкерный ЗАБ 16-25 М (РА25х100) ИЭК</t>
  </si>
  <si>
    <t>Зажим анкерный ЗАН 16-35/1000 (PA 1000) ИЭК</t>
  </si>
  <si>
    <t>Зажим ответвительный ЗОИ 16-70/1.5-10 ИЭК</t>
  </si>
  <si>
    <t>Зажим ответвительный изолированный ЗОИ 16-95/2,5-35 (P 645, P2X-95, SLIW15.1) ИЭК</t>
  </si>
  <si>
    <t>Щит ЩУ 1/1-1-74 IP54 ИЭК</t>
  </si>
  <si>
    <t>Щит ЩУ 3/1-1-74 IP54 ИЭК</t>
  </si>
  <si>
    <t>Лампа светодиодная шар 5Вт E27 4000К G45 ECO IEK</t>
  </si>
  <si>
    <t>Лампа светодиодная свеча 5Вт E27 4000К C35 ECO IEK</t>
  </si>
  <si>
    <t>Лампа светодиодная шар 7Вт Е27 4000К G45 ECO IEK</t>
  </si>
  <si>
    <t>Лампа светодиодная свеча 7Вт E27 4000К C35 ECO IEK</t>
  </si>
  <si>
    <t>Лампа светодиодная шар 11Вт Е27 4000К A60 ECO IEK</t>
  </si>
  <si>
    <t>Лампа светодиодная шар 15Вт E27 4000К A60 ECO IEK</t>
  </si>
  <si>
    <t>Лампа светодиодная шар 20Вт E27 4000К A60 ECO IEK</t>
  </si>
  <si>
    <t>Лампа светодиодная LED 30вт Е27 дневной (LB-65), FERON</t>
  </si>
  <si>
    <t>Лампа светодиодная LED 50 Вт Е27/Е40 дневной (LB-65), FERON</t>
  </si>
  <si>
    <t>Лампа светодиодная LED 60 Вт Е27/Е40 дневной (LB-65), FERON</t>
  </si>
  <si>
    <t>Лампа светодиодная шар 5Вт Е14 4000К G45 ECO IEK</t>
  </si>
  <si>
    <t>Лампа светодиодная свеча 5Вт Е14 4000К C35 ECO IEK</t>
  </si>
  <si>
    <t>Лампа светодиодная шар 7Вт E14 4000К G45 ECO IEK</t>
  </si>
  <si>
    <t>Лампа светодиодная свеча 7Вт Е14 4000К C35 ECO IEK</t>
  </si>
  <si>
    <t>Прожектор светодиодный 10Вт 6500K 800Лм IP65 PFL- C2 JazzWay</t>
  </si>
  <si>
    <t>Прожектор светодиодный 20Вт 6500К 1600Лм IP65 PFL-C JazzWay</t>
  </si>
  <si>
    <t>Прожектор светодиодный 30Вт 6500К 2400Лм IP65 PFL-C JazzWay</t>
  </si>
  <si>
    <t>Прожектор светодиодный 50Вт 6500К 4000Лм IP65 PFL-C JazzWay</t>
  </si>
  <si>
    <t>Светильник светодиодный универсальный ДВО-36Вт 6500K 3000Лм призма IP40 с БП, JazzWay</t>
  </si>
  <si>
    <t>Светильник GALAD Победа LED-60-К/К50</t>
  </si>
  <si>
    <t>Светильник GALAD Победа LED-80-К/К50</t>
  </si>
  <si>
    <t>Светильник GALAD Победа LED-100-К/К50</t>
  </si>
  <si>
    <t>Светильник НКУ 01-200-003 "Сура" без стекла</t>
  </si>
  <si>
    <t>Кронштейн КНО-1 малый</t>
  </si>
  <si>
    <t>м</t>
  </si>
  <si>
    <t>Щит распределительный навесной ЩРн-П-12 IP41 пластиковый белый прозрачная дверь</t>
  </si>
  <si>
    <t>Бокс КМПн 2/9-1 IP31 ИЭК (для 9-х авт. выкл. наружн. установки)</t>
  </si>
  <si>
    <t>Бокс КМПн 2/6 IP31 ИЭК (для 6-х авт. выкл. наружн. установки)</t>
  </si>
  <si>
    <t>Вилка прямая с з/к 16А белая ИЭК</t>
  </si>
  <si>
    <t>Фотореле ФР 601 макс. нагрузка 1100 Вт IP44 ИЭК</t>
  </si>
  <si>
    <t>Ограничитель импульсных перенапряжений ОИН1-275-12,5-II Энергомера</t>
  </si>
  <si>
    <t>Клемма СМК 222-413 строительно-монтажная</t>
  </si>
  <si>
    <t>Клемма СМК 222-415 ИЭК строительно-монтажная</t>
  </si>
  <si>
    <t>Коробка распределительная 65х40 для наружного монтажа IP55 HEGEL</t>
  </si>
  <si>
    <t>Коробка распределительная 70х70х40мм для наружного монтажа IP55 HEGEL</t>
  </si>
  <si>
    <t>Кабель-канал 15х10 белый Элекор ИЭК</t>
  </si>
  <si>
    <t>Кабель-канал 20x10мм белый ЭЛЕКОР ИЭК</t>
  </si>
  <si>
    <t>Кабель-канал 16x16мм белый ЭЛЕКОР ИЭК</t>
  </si>
  <si>
    <t>Кабель-канал 25x16мм белый ЭЛЕКОР ИЭК</t>
  </si>
  <si>
    <t>Коврик резиновый диэлектрический 750х750х6 мм ГОСТ 4997-75</t>
  </si>
  <si>
    <t>Боты диэлектрические (20кВ) ГОСТ 13385-79</t>
  </si>
  <si>
    <t>Перчатки диэлектрические бесшовные №3(2) латекс</t>
  </si>
  <si>
    <t>Лампа светодиодная PAR16 7Вт GU10 4000К ECO софит IEK</t>
  </si>
  <si>
    <t>Лампа светодиодная Т8 10Вт G13 6500К PLED T8-600GL JazzWay</t>
  </si>
  <si>
    <t>Лампа светодиодная Т8 20Вт G13 6500К 1200мм FROST JazzWay</t>
  </si>
  <si>
    <t>Светильник GALAD Победа LED-80-ШБ1/К50</t>
  </si>
  <si>
    <t>Светильник GALAD Победа LED-100-ШБ1/К50</t>
  </si>
  <si>
    <t>Лампа ДРЛ 250Вт Е40 220В</t>
  </si>
  <si>
    <t xml:space="preserve">Лампа накаливания 40 Вт Е27 220 В ЛОН Б-230-40-4 </t>
  </si>
  <si>
    <t>Лампа накаливания 60 Вт Е27 220В ЛОН 60</t>
  </si>
  <si>
    <t>Лампа накаливания 95Вт Е27 220В ЛОН 95</t>
  </si>
  <si>
    <t>Патрон-переходник с цоколя Е40 на Е27 пластик белый индивидуальный пакет, IEK</t>
  </si>
  <si>
    <t>Светильник светодиодный PPO 1200 SMD 40Вт 6500K IP20 100-240В 50Гц Jazzway</t>
  </si>
  <si>
    <t>Труба гофрированная ПВХ 20мм с протяжкой серая (100м)</t>
  </si>
  <si>
    <t>Знак безопасности "Стой напряжение!"  В02 (самоклеющаяся пленка)</t>
  </si>
  <si>
    <t>Знак безопасности "Не влезай! Убьет!"  В01 (самоклеющаяся пленка)</t>
  </si>
  <si>
    <t>Знак безопасности "Не влючать. Работают люди" В18 (самоклеющаяся пленка)</t>
  </si>
  <si>
    <t>Знак безопасности "Работать здесь"  В11 (самоклеющаяся пленка)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</si>
</sst>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right" vertical="center" wrapText="1" indent="1"/>
    </xf>
    <xf numFmtId="0" fontId="4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5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3"/>
  <sheetViews>
    <sheetView tabSelected="1" topLeftCell="A100" zoomScaleNormal="100" workbookViewId="0">
      <selection activeCell="B9" sqref="B9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6" width="10.7109375" customWidth="1"/>
    <col min="7" max="7" width="15.71093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6.710937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>
      <c r="B1" s="40" t="s">
        <v>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>
      <c r="B3" s="34" t="s">
        <v>12</v>
      </c>
      <c r="C3" s="35"/>
      <c r="D3" s="35"/>
      <c r="E3" s="41"/>
      <c r="F3" s="27">
        <v>1500000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5" t="s">
        <v>15</v>
      </c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6" t="s">
        <v>13</v>
      </c>
      <c r="C7" s="41"/>
      <c r="D7" s="47"/>
      <c r="E7" s="47"/>
      <c r="F7" s="48"/>
      <c r="G7" s="49"/>
      <c r="H7" s="5"/>
      <c r="I7" s="34" t="s">
        <v>4</v>
      </c>
      <c r="J7" s="35"/>
      <c r="K7" s="35"/>
      <c r="L7" s="35"/>
      <c r="M7" s="35"/>
      <c r="N7" s="35"/>
      <c r="O7" s="35"/>
      <c r="P7" s="3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21</v>
      </c>
      <c r="L8" s="8" t="s">
        <v>9</v>
      </c>
      <c r="M8" s="9" t="s">
        <v>10</v>
      </c>
      <c r="N8" s="9" t="s">
        <v>16</v>
      </c>
      <c r="O8" s="9" t="s">
        <v>6</v>
      </c>
      <c r="P8" s="10" t="s">
        <v>17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/>
      <c r="B9" s="16">
        <v>1</v>
      </c>
      <c r="C9" s="25" t="s">
        <v>61</v>
      </c>
      <c r="D9" s="17" t="s">
        <v>14</v>
      </c>
      <c r="E9" s="28">
        <v>1577.75</v>
      </c>
      <c r="F9" s="29">
        <v>50</v>
      </c>
      <c r="G9" s="18">
        <f t="shared" ref="G9:G14" si="0">E9*F9</f>
        <v>78887.5</v>
      </c>
      <c r="H9" s="1"/>
      <c r="I9" s="19">
        <f t="shared" ref="I9:J14" si="1">B9</f>
        <v>1</v>
      </c>
      <c r="J9" s="20" t="str">
        <f t="shared" si="1"/>
        <v>Щит ЩУ 1/1-1-74 IP54 ИЭК</v>
      </c>
      <c r="K9" s="21"/>
      <c r="L9" s="22" t="str">
        <f t="shared" ref="L9:M14" si="2">D9</f>
        <v>шт.</v>
      </c>
      <c r="M9" s="23">
        <f t="shared" si="2"/>
        <v>1577.75</v>
      </c>
      <c r="N9" s="17"/>
      <c r="O9" s="22">
        <f t="shared" ref="O9:O14" si="3">F9</f>
        <v>50</v>
      </c>
      <c r="P9" s="24">
        <f t="shared" ref="P9:P14" si="4"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/>
      <c r="B10" s="16">
        <v>2</v>
      </c>
      <c r="C10" s="25" t="s">
        <v>62</v>
      </c>
      <c r="D10" s="17" t="s">
        <v>14</v>
      </c>
      <c r="E10" s="28">
        <v>2259.35</v>
      </c>
      <c r="F10" s="29">
        <v>25</v>
      </c>
      <c r="G10" s="18">
        <f t="shared" si="0"/>
        <v>56483.75</v>
      </c>
      <c r="H10" s="1"/>
      <c r="I10" s="19">
        <f t="shared" si="1"/>
        <v>2</v>
      </c>
      <c r="J10" s="20" t="str">
        <f t="shared" si="1"/>
        <v>Щит ЩУ 3/1-1-74 IP54 ИЭК</v>
      </c>
      <c r="K10" s="21"/>
      <c r="L10" s="22" t="str">
        <f t="shared" si="2"/>
        <v>шт.</v>
      </c>
      <c r="M10" s="23">
        <f t="shared" si="2"/>
        <v>2259.35</v>
      </c>
      <c r="N10" s="17"/>
      <c r="O10" s="22">
        <f t="shared" si="3"/>
        <v>25</v>
      </c>
      <c r="P10" s="24">
        <f t="shared" si="4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>
      <c r="A11" s="6"/>
      <c r="B11" s="16">
        <v>3</v>
      </c>
      <c r="C11" s="25" t="s">
        <v>90</v>
      </c>
      <c r="D11" s="17" t="s">
        <v>14</v>
      </c>
      <c r="E11" s="28">
        <v>198.55</v>
      </c>
      <c r="F11" s="29">
        <v>10</v>
      </c>
      <c r="G11" s="18">
        <f t="shared" si="0"/>
        <v>1985.5</v>
      </c>
      <c r="H11" s="1"/>
      <c r="I11" s="19">
        <f t="shared" si="1"/>
        <v>3</v>
      </c>
      <c r="J11" s="20" t="str">
        <f t="shared" si="1"/>
        <v>Бокс КМПн 2/6 IP31 ИЭК (для 6-х авт. выкл. наружн. установки)</v>
      </c>
      <c r="K11" s="21"/>
      <c r="L11" s="22" t="str">
        <f t="shared" si="2"/>
        <v>шт.</v>
      </c>
      <c r="M11" s="23">
        <f t="shared" si="2"/>
        <v>198.55</v>
      </c>
      <c r="N11" s="17"/>
      <c r="O11" s="22">
        <f t="shared" si="3"/>
        <v>10</v>
      </c>
      <c r="P11" s="24">
        <f t="shared" si="4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8.25">
      <c r="A12" s="6"/>
      <c r="B12" s="16">
        <v>4</v>
      </c>
      <c r="C12" s="25" t="s">
        <v>89</v>
      </c>
      <c r="D12" s="17" t="s">
        <v>14</v>
      </c>
      <c r="E12" s="28">
        <v>190.65</v>
      </c>
      <c r="F12" s="29">
        <v>10</v>
      </c>
      <c r="G12" s="18">
        <f t="shared" si="0"/>
        <v>1906.5</v>
      </c>
      <c r="H12" s="1"/>
      <c r="I12" s="19">
        <f t="shared" si="1"/>
        <v>4</v>
      </c>
      <c r="J12" s="20" t="str">
        <f t="shared" si="1"/>
        <v>Бокс КМПн 2/9-1 IP31 ИЭК (для 9-х авт. выкл. наружн. установки)</v>
      </c>
      <c r="K12" s="21"/>
      <c r="L12" s="22" t="str">
        <f t="shared" si="2"/>
        <v>шт.</v>
      </c>
      <c r="M12" s="23">
        <f t="shared" si="2"/>
        <v>190.65</v>
      </c>
      <c r="N12" s="17"/>
      <c r="O12" s="22">
        <f t="shared" si="3"/>
        <v>10</v>
      </c>
      <c r="P12" s="24">
        <f t="shared" si="4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1">
      <c r="A13" s="6"/>
      <c r="B13" s="16">
        <v>5</v>
      </c>
      <c r="C13" s="25" t="s">
        <v>88</v>
      </c>
      <c r="D13" s="17" t="s">
        <v>14</v>
      </c>
      <c r="E13" s="28">
        <v>381.6</v>
      </c>
      <c r="F13" s="29">
        <v>10</v>
      </c>
      <c r="G13" s="18">
        <f t="shared" si="0"/>
        <v>3816</v>
      </c>
      <c r="H13" s="1"/>
      <c r="I13" s="19">
        <f t="shared" si="1"/>
        <v>5</v>
      </c>
      <c r="J13" s="20" t="str">
        <f t="shared" si="1"/>
        <v>Щит распределительный навесной ЩРн-П-12 IP41 пластиковый белый прозрачная дверь</v>
      </c>
      <c r="K13" s="21"/>
      <c r="L13" s="22" t="str">
        <f t="shared" si="2"/>
        <v>шт.</v>
      </c>
      <c r="M13" s="23">
        <f t="shared" si="2"/>
        <v>381.6</v>
      </c>
      <c r="N13" s="17"/>
      <c r="O13" s="22">
        <f t="shared" si="3"/>
        <v>10</v>
      </c>
      <c r="P13" s="24">
        <f t="shared" si="4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>
      <c r="A14" s="6"/>
      <c r="B14" s="16">
        <v>6</v>
      </c>
      <c r="C14" s="25" t="s">
        <v>22</v>
      </c>
      <c r="D14" s="17" t="s">
        <v>14</v>
      </c>
      <c r="E14" s="28">
        <v>43.6</v>
      </c>
      <c r="F14" s="29">
        <v>50</v>
      </c>
      <c r="G14" s="18">
        <f t="shared" si="0"/>
        <v>2180</v>
      </c>
      <c r="H14" s="1"/>
      <c r="I14" s="19">
        <f t="shared" si="1"/>
        <v>6</v>
      </c>
      <c r="J14" s="20" t="str">
        <f t="shared" si="1"/>
        <v>Выключатель 1ОП б/п 6А IP20 в сборе белый Прима Schneider Electric</v>
      </c>
      <c r="K14" s="21"/>
      <c r="L14" s="22" t="str">
        <f t="shared" si="2"/>
        <v>шт.</v>
      </c>
      <c r="M14" s="23">
        <f t="shared" si="2"/>
        <v>43.6</v>
      </c>
      <c r="N14" s="17"/>
      <c r="O14" s="22">
        <f t="shared" si="3"/>
        <v>50</v>
      </c>
      <c r="P14" s="24">
        <f t="shared" si="4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25">
      <c r="A15" s="6"/>
      <c r="B15" s="16">
        <v>7</v>
      </c>
      <c r="C15" s="25" t="s">
        <v>23</v>
      </c>
      <c r="D15" s="17" t="s">
        <v>14</v>
      </c>
      <c r="E15" s="28">
        <v>51.55</v>
      </c>
      <c r="F15" s="30">
        <v>50</v>
      </c>
      <c r="G15" s="18">
        <f t="shared" ref="G15:G22" si="5">E15*F15</f>
        <v>2577.5</v>
      </c>
      <c r="H15" s="1"/>
      <c r="I15" s="19">
        <f t="shared" ref="I15:I107" si="6">B15</f>
        <v>7</v>
      </c>
      <c r="J15" s="20" t="str">
        <f t="shared" ref="J15:J107" si="7">C15</f>
        <v>Выключатель 2ОП б/п 6А IP20 в сборе белый Прима Schneider Electric</v>
      </c>
      <c r="K15" s="21"/>
      <c r="L15" s="22" t="str">
        <f t="shared" ref="L15:L22" si="8">D15</f>
        <v>шт.</v>
      </c>
      <c r="M15" s="23">
        <f t="shared" ref="M15:M22" si="9">E15</f>
        <v>51.55</v>
      </c>
      <c r="N15" s="17"/>
      <c r="O15" s="22">
        <f t="shared" ref="O15:O22" si="10">F15</f>
        <v>50</v>
      </c>
      <c r="P15" s="24">
        <f t="shared" ref="P15:P22" si="11">N15*O15</f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>
      <c r="A16" s="6"/>
      <c r="B16" s="16">
        <v>8</v>
      </c>
      <c r="C16" s="25" t="s">
        <v>24</v>
      </c>
      <c r="D16" s="17" t="s">
        <v>14</v>
      </c>
      <c r="E16" s="28">
        <v>48.7</v>
      </c>
      <c r="F16" s="29">
        <v>50</v>
      </c>
      <c r="G16" s="18">
        <f t="shared" si="5"/>
        <v>2435</v>
      </c>
      <c r="H16" s="1"/>
      <c r="I16" s="19">
        <f t="shared" si="6"/>
        <v>8</v>
      </c>
      <c r="J16" s="20" t="str">
        <f t="shared" si="7"/>
        <v>Выключатель 1СП б/п 6А IP20 в сборе белый Прима Schneider Electric</v>
      </c>
      <c r="K16" s="21"/>
      <c r="L16" s="22" t="str">
        <f t="shared" si="8"/>
        <v>шт.</v>
      </c>
      <c r="M16" s="23">
        <f t="shared" si="9"/>
        <v>48.7</v>
      </c>
      <c r="N16" s="17"/>
      <c r="O16" s="22">
        <f t="shared" si="10"/>
        <v>50</v>
      </c>
      <c r="P16" s="24">
        <f t="shared" si="11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>
      <c r="A17" s="6"/>
      <c r="B17" s="16">
        <v>9</v>
      </c>
      <c r="C17" s="25" t="s">
        <v>25</v>
      </c>
      <c r="D17" s="17" t="s">
        <v>14</v>
      </c>
      <c r="E17" s="28">
        <v>60.3</v>
      </c>
      <c r="F17" s="29">
        <v>50</v>
      </c>
      <c r="G17" s="18">
        <f t="shared" si="5"/>
        <v>3015</v>
      </c>
      <c r="H17" s="1"/>
      <c r="I17" s="19">
        <f t="shared" si="6"/>
        <v>9</v>
      </c>
      <c r="J17" s="20" t="str">
        <f t="shared" si="7"/>
        <v>Выключатель 2СП б/п 6А IP20 в сборе белый Прима Schneider Electric</v>
      </c>
      <c r="K17" s="21"/>
      <c r="L17" s="22" t="str">
        <f t="shared" si="8"/>
        <v>шт.</v>
      </c>
      <c r="M17" s="23">
        <f t="shared" si="9"/>
        <v>60.3</v>
      </c>
      <c r="N17" s="17"/>
      <c r="O17" s="22">
        <f t="shared" si="10"/>
        <v>50</v>
      </c>
      <c r="P17" s="24">
        <f t="shared" si="11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>
      <c r="A18" s="6"/>
      <c r="B18" s="16">
        <v>10</v>
      </c>
      <c r="C18" s="25" t="s">
        <v>26</v>
      </c>
      <c r="D18" s="17" t="s">
        <v>14</v>
      </c>
      <c r="E18" s="28">
        <v>39.25</v>
      </c>
      <c r="F18" s="30">
        <v>50</v>
      </c>
      <c r="G18" s="18">
        <f t="shared" si="5"/>
        <v>1962.5</v>
      </c>
      <c r="H18" s="1"/>
      <c r="I18" s="19">
        <f t="shared" si="6"/>
        <v>10</v>
      </c>
      <c r="J18" s="20" t="str">
        <f t="shared" si="7"/>
        <v>Розетка 1ОП б/з б/шт 10А IP20 в сборе белый Прима Schneider Electric</v>
      </c>
      <c r="K18" s="21"/>
      <c r="L18" s="22" t="str">
        <f t="shared" si="8"/>
        <v>шт.</v>
      </c>
      <c r="M18" s="23">
        <f t="shared" si="9"/>
        <v>39.25</v>
      </c>
      <c r="N18" s="17"/>
      <c r="O18" s="22">
        <f t="shared" si="10"/>
        <v>50</v>
      </c>
      <c r="P18" s="24">
        <f t="shared" si="11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8.25">
      <c r="A19" s="6"/>
      <c r="B19" s="16">
        <v>11</v>
      </c>
      <c r="C19" s="25" t="s">
        <v>27</v>
      </c>
      <c r="D19" s="17" t="s">
        <v>14</v>
      </c>
      <c r="E19" s="28">
        <v>48.16</v>
      </c>
      <c r="F19" s="30">
        <v>50</v>
      </c>
      <c r="G19" s="18">
        <f t="shared" si="5"/>
        <v>2408</v>
      </c>
      <c r="H19" s="1"/>
      <c r="I19" s="19">
        <f t="shared" si="6"/>
        <v>11</v>
      </c>
      <c r="J19" s="20" t="str">
        <f t="shared" si="7"/>
        <v>Розетка 1ОП с/з с/шт 16А IP20 в сборе белый Прима Schneider Electric</v>
      </c>
      <c r="K19" s="21"/>
      <c r="L19" s="22" t="str">
        <f t="shared" si="8"/>
        <v>шт.</v>
      </c>
      <c r="M19" s="23">
        <f t="shared" si="9"/>
        <v>48.16</v>
      </c>
      <c r="N19" s="17"/>
      <c r="O19" s="22">
        <f t="shared" si="10"/>
        <v>50</v>
      </c>
      <c r="P19" s="24">
        <f t="shared" si="11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>
      <c r="A20" s="6"/>
      <c r="B20" s="16">
        <v>12</v>
      </c>
      <c r="C20" s="25" t="s">
        <v>28</v>
      </c>
      <c r="D20" s="17" t="s">
        <v>14</v>
      </c>
      <c r="E20" s="28">
        <v>53.26</v>
      </c>
      <c r="F20" s="29">
        <v>50</v>
      </c>
      <c r="G20" s="18">
        <f t="shared" si="5"/>
        <v>2663</v>
      </c>
      <c r="H20" s="1"/>
      <c r="I20" s="19">
        <f t="shared" si="6"/>
        <v>12</v>
      </c>
      <c r="J20" s="20" t="str">
        <f t="shared" si="7"/>
        <v>Розетка 2ОП б/з б/шт 16А IP20 в сборе белый Прима Schneider Electric</v>
      </c>
      <c r="K20" s="21"/>
      <c r="L20" s="22" t="str">
        <f t="shared" si="8"/>
        <v>шт.</v>
      </c>
      <c r="M20" s="23">
        <f t="shared" si="9"/>
        <v>53.26</v>
      </c>
      <c r="N20" s="17"/>
      <c r="O20" s="22">
        <f t="shared" si="10"/>
        <v>50</v>
      </c>
      <c r="P20" s="24">
        <f t="shared" si="11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6"/>
      <c r="B21" s="16">
        <v>13</v>
      </c>
      <c r="C21" s="25" t="s">
        <v>29</v>
      </c>
      <c r="D21" s="17" t="s">
        <v>14</v>
      </c>
      <c r="E21" s="28">
        <v>81.23</v>
      </c>
      <c r="F21" s="29">
        <v>50</v>
      </c>
      <c r="G21" s="18">
        <f t="shared" si="5"/>
        <v>4061.5</v>
      </c>
      <c r="H21" s="1"/>
      <c r="I21" s="19">
        <f t="shared" si="6"/>
        <v>13</v>
      </c>
      <c r="J21" s="20" t="str">
        <f t="shared" si="7"/>
        <v>Розетка 2ОП с/з с/шт 16А IP20 в сборе белый Прима Schneider Electric</v>
      </c>
      <c r="K21" s="21"/>
      <c r="L21" s="22" t="str">
        <f t="shared" si="8"/>
        <v>шт.</v>
      </c>
      <c r="M21" s="23">
        <f t="shared" si="9"/>
        <v>81.23</v>
      </c>
      <c r="N21" s="17"/>
      <c r="O21" s="22">
        <f t="shared" si="10"/>
        <v>50</v>
      </c>
      <c r="P21" s="24">
        <f t="shared" si="11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8.25">
      <c r="A22" s="6"/>
      <c r="B22" s="16">
        <v>14</v>
      </c>
      <c r="C22" s="25" t="s">
        <v>30</v>
      </c>
      <c r="D22" s="17" t="s">
        <v>14</v>
      </c>
      <c r="E22" s="28">
        <v>42.86</v>
      </c>
      <c r="F22" s="29">
        <v>50</v>
      </c>
      <c r="G22" s="18">
        <f t="shared" si="5"/>
        <v>2143</v>
      </c>
      <c r="H22" s="1"/>
      <c r="I22" s="19">
        <f t="shared" si="6"/>
        <v>14</v>
      </c>
      <c r="J22" s="20" t="str">
        <f t="shared" si="7"/>
        <v>Розетка 1СП б/з б/шт 10А IP20 в сборе белый Прима Schneider Electric</v>
      </c>
      <c r="K22" s="21"/>
      <c r="L22" s="22" t="str">
        <f t="shared" si="8"/>
        <v>шт.</v>
      </c>
      <c r="M22" s="23">
        <f t="shared" si="9"/>
        <v>42.86</v>
      </c>
      <c r="N22" s="17"/>
      <c r="O22" s="22">
        <f t="shared" si="10"/>
        <v>50</v>
      </c>
      <c r="P22" s="24">
        <f t="shared" si="11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8.25">
      <c r="A23" s="6"/>
      <c r="B23" s="16">
        <v>15</v>
      </c>
      <c r="C23" s="25" t="s">
        <v>31</v>
      </c>
      <c r="D23" s="17" t="s">
        <v>14</v>
      </c>
      <c r="E23" s="28">
        <v>51.6</v>
      </c>
      <c r="F23" s="29">
        <v>50</v>
      </c>
      <c r="G23" s="18">
        <f t="shared" ref="G23:G32" si="12">E23*F23</f>
        <v>2580</v>
      </c>
      <c r="H23" s="1"/>
      <c r="I23" s="19">
        <f t="shared" si="6"/>
        <v>15</v>
      </c>
      <c r="J23" s="20" t="str">
        <f t="shared" si="7"/>
        <v>Розетка 1СП с/з с/шт 16А IP20 в сборе белый Прима Schneider Electric</v>
      </c>
      <c r="K23" s="21"/>
      <c r="L23" s="22" t="str">
        <f t="shared" ref="L23:L32" si="13">D23</f>
        <v>шт.</v>
      </c>
      <c r="M23" s="23">
        <f t="shared" ref="M23:M32" si="14">E23</f>
        <v>51.6</v>
      </c>
      <c r="N23" s="17"/>
      <c r="O23" s="22">
        <f t="shared" ref="O23:O32" si="15">F23</f>
        <v>50</v>
      </c>
      <c r="P23" s="24">
        <f t="shared" ref="P23:P32" si="16">N23*O23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>
      <c r="A24" s="6"/>
      <c r="B24" s="16">
        <v>16</v>
      </c>
      <c r="C24" s="25" t="s">
        <v>32</v>
      </c>
      <c r="D24" s="17" t="s">
        <v>14</v>
      </c>
      <c r="E24" s="28">
        <v>60.57</v>
      </c>
      <c r="F24" s="29">
        <v>50</v>
      </c>
      <c r="G24" s="18">
        <f t="shared" si="12"/>
        <v>3028.5</v>
      </c>
      <c r="H24" s="1"/>
      <c r="I24" s="19">
        <f t="shared" si="6"/>
        <v>16</v>
      </c>
      <c r="J24" s="20" t="str">
        <f t="shared" si="7"/>
        <v>Розетка 2СП б/з б/шт 16А IP20 в сборе белый Прима Schneider Electric</v>
      </c>
      <c r="K24" s="21"/>
      <c r="L24" s="22" t="str">
        <f t="shared" si="13"/>
        <v>шт.</v>
      </c>
      <c r="M24" s="23">
        <f t="shared" si="14"/>
        <v>60.57</v>
      </c>
      <c r="N24" s="17"/>
      <c r="O24" s="22">
        <f t="shared" si="15"/>
        <v>50</v>
      </c>
      <c r="P24" s="24">
        <f t="shared" si="16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8.25">
      <c r="A25" s="6"/>
      <c r="B25" s="16">
        <v>17</v>
      </c>
      <c r="C25" s="25" t="s">
        <v>33</v>
      </c>
      <c r="D25" s="17" t="s">
        <v>14</v>
      </c>
      <c r="E25" s="28">
        <v>76.56</v>
      </c>
      <c r="F25" s="29">
        <v>50</v>
      </c>
      <c r="G25" s="18">
        <f t="shared" si="12"/>
        <v>3828</v>
      </c>
      <c r="H25" s="1"/>
      <c r="I25" s="19">
        <f t="shared" si="6"/>
        <v>17</v>
      </c>
      <c r="J25" s="20" t="str">
        <f t="shared" si="7"/>
        <v>Розетка 2СП с/з с/шт 16А IP20 в сборе белый Прима Schneider Electric</v>
      </c>
      <c r="K25" s="21"/>
      <c r="L25" s="22" t="str">
        <f t="shared" si="13"/>
        <v>шт.</v>
      </c>
      <c r="M25" s="23">
        <f t="shared" si="14"/>
        <v>76.56</v>
      </c>
      <c r="N25" s="17"/>
      <c r="O25" s="22">
        <f t="shared" si="15"/>
        <v>50</v>
      </c>
      <c r="P25" s="24">
        <f t="shared" si="16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>
      <c r="A26" s="6"/>
      <c r="B26" s="16">
        <v>18</v>
      </c>
      <c r="C26" s="25" t="s">
        <v>91</v>
      </c>
      <c r="D26" s="17" t="s">
        <v>14</v>
      </c>
      <c r="E26" s="28">
        <v>34</v>
      </c>
      <c r="F26" s="29">
        <v>10</v>
      </c>
      <c r="G26" s="18">
        <f t="shared" ref="G26" si="17">E26*F26</f>
        <v>340</v>
      </c>
      <c r="H26" s="1"/>
      <c r="I26" s="19">
        <f t="shared" ref="I26" si="18">B26</f>
        <v>18</v>
      </c>
      <c r="J26" s="20" t="str">
        <f t="shared" ref="J26" si="19">C26</f>
        <v>Вилка прямая с з/к 16А белая ИЭК</v>
      </c>
      <c r="K26" s="21"/>
      <c r="L26" s="22" t="str">
        <f t="shared" ref="L26" si="20">D26</f>
        <v>шт.</v>
      </c>
      <c r="M26" s="23">
        <f t="shared" ref="M26" si="21">E26</f>
        <v>34</v>
      </c>
      <c r="N26" s="17"/>
      <c r="O26" s="22">
        <f t="shared" ref="O26" si="22">F26</f>
        <v>10</v>
      </c>
      <c r="P26" s="24">
        <f t="shared" ref="P26" si="23">N26*O26</f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>
      <c r="A27" s="6"/>
      <c r="B27" s="16">
        <v>19</v>
      </c>
      <c r="C27" s="25" t="s">
        <v>92</v>
      </c>
      <c r="D27" s="17" t="s">
        <v>14</v>
      </c>
      <c r="E27" s="28">
        <v>193.55</v>
      </c>
      <c r="F27" s="29">
        <v>10</v>
      </c>
      <c r="G27" s="18">
        <f t="shared" ref="G27" si="24">E27*F27</f>
        <v>1935.5</v>
      </c>
      <c r="H27" s="1"/>
      <c r="I27" s="19">
        <f t="shared" ref="I27" si="25">B27</f>
        <v>19</v>
      </c>
      <c r="J27" s="20" t="str">
        <f t="shared" ref="J27" si="26">C27</f>
        <v>Фотореле ФР 601 макс. нагрузка 1100 Вт IP44 ИЭК</v>
      </c>
      <c r="K27" s="21"/>
      <c r="L27" s="22" t="str">
        <f t="shared" ref="L27" si="27">D27</f>
        <v>шт.</v>
      </c>
      <c r="M27" s="23">
        <f t="shared" ref="M27" si="28">E27</f>
        <v>193.55</v>
      </c>
      <c r="N27" s="17"/>
      <c r="O27" s="22">
        <f t="shared" ref="O27" si="29">F27</f>
        <v>10</v>
      </c>
      <c r="P27" s="24">
        <f t="shared" ref="P27" si="30">N27*O27</f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>
      <c r="A28" s="6"/>
      <c r="B28" s="16">
        <v>20</v>
      </c>
      <c r="C28" s="25" t="s">
        <v>34</v>
      </c>
      <c r="D28" s="17" t="s">
        <v>14</v>
      </c>
      <c r="E28" s="28">
        <v>79.45</v>
      </c>
      <c r="F28" s="29">
        <v>100</v>
      </c>
      <c r="G28" s="18">
        <f t="shared" si="12"/>
        <v>7945</v>
      </c>
      <c r="H28" s="1"/>
      <c r="I28" s="19">
        <f t="shared" si="6"/>
        <v>20</v>
      </c>
      <c r="J28" s="20" t="str">
        <f t="shared" si="7"/>
        <v>Автомат 1П 16А х-ка C ВА 47-29 4,5кА ИЭК</v>
      </c>
      <c r="K28" s="21"/>
      <c r="L28" s="22" t="str">
        <f t="shared" si="13"/>
        <v>шт.</v>
      </c>
      <c r="M28" s="23">
        <f t="shared" si="14"/>
        <v>79.45</v>
      </c>
      <c r="N28" s="17"/>
      <c r="O28" s="22">
        <f t="shared" si="15"/>
        <v>100</v>
      </c>
      <c r="P28" s="24">
        <f t="shared" si="16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>
      <c r="A29" s="6"/>
      <c r="B29" s="16">
        <v>21</v>
      </c>
      <c r="C29" s="25" t="s">
        <v>35</v>
      </c>
      <c r="D29" s="17" t="s">
        <v>14</v>
      </c>
      <c r="E29" s="28">
        <v>81.7</v>
      </c>
      <c r="F29" s="29">
        <v>100</v>
      </c>
      <c r="G29" s="18">
        <f t="shared" si="12"/>
        <v>8170</v>
      </c>
      <c r="H29" s="1"/>
      <c r="I29" s="19">
        <f t="shared" si="6"/>
        <v>21</v>
      </c>
      <c r="J29" s="20" t="str">
        <f t="shared" si="7"/>
        <v>Автомат 1П 25А х-ка C ВА 47-29 4,5кА ИЭК</v>
      </c>
      <c r="K29" s="21"/>
      <c r="L29" s="22" t="str">
        <f t="shared" si="13"/>
        <v>шт.</v>
      </c>
      <c r="M29" s="23">
        <f t="shared" si="14"/>
        <v>81.7</v>
      </c>
      <c r="N29" s="17"/>
      <c r="O29" s="22">
        <f t="shared" si="15"/>
        <v>100</v>
      </c>
      <c r="P29" s="24">
        <f t="shared" si="16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>
      <c r="A30" s="6"/>
      <c r="B30" s="16">
        <v>22</v>
      </c>
      <c r="C30" s="25" t="s">
        <v>36</v>
      </c>
      <c r="D30" s="17" t="s">
        <v>14</v>
      </c>
      <c r="E30" s="28">
        <v>176.2</v>
      </c>
      <c r="F30" s="29">
        <v>50</v>
      </c>
      <c r="G30" s="18">
        <f t="shared" si="12"/>
        <v>8810</v>
      </c>
      <c r="H30" s="1"/>
      <c r="I30" s="19">
        <f t="shared" si="6"/>
        <v>22</v>
      </c>
      <c r="J30" s="20" t="str">
        <f t="shared" si="7"/>
        <v>Автомат 2П 16А х-ка C ВА 47-29 4,5кА ИЭК</v>
      </c>
      <c r="K30" s="21"/>
      <c r="L30" s="22" t="str">
        <f t="shared" si="13"/>
        <v>шт.</v>
      </c>
      <c r="M30" s="23">
        <f t="shared" si="14"/>
        <v>176.2</v>
      </c>
      <c r="N30" s="17"/>
      <c r="O30" s="22">
        <f t="shared" si="15"/>
        <v>50</v>
      </c>
      <c r="P30" s="24">
        <f t="shared" si="16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>
      <c r="A31" s="6"/>
      <c r="B31" s="16">
        <v>23</v>
      </c>
      <c r="C31" s="25" t="s">
        <v>37</v>
      </c>
      <c r="D31" s="17" t="s">
        <v>14</v>
      </c>
      <c r="E31" s="28">
        <v>185.7</v>
      </c>
      <c r="F31" s="29">
        <v>50</v>
      </c>
      <c r="G31" s="18">
        <f t="shared" si="12"/>
        <v>9285</v>
      </c>
      <c r="H31" s="1"/>
      <c r="I31" s="19">
        <f t="shared" si="6"/>
        <v>23</v>
      </c>
      <c r="J31" s="20" t="str">
        <f t="shared" si="7"/>
        <v>Автомат 2П 25А х-ка C ВА 47-29 4,5кА ИЭК</v>
      </c>
      <c r="K31" s="21"/>
      <c r="L31" s="22" t="str">
        <f t="shared" si="13"/>
        <v>шт.</v>
      </c>
      <c r="M31" s="23">
        <f t="shared" si="14"/>
        <v>185.7</v>
      </c>
      <c r="N31" s="17"/>
      <c r="O31" s="22">
        <f t="shared" si="15"/>
        <v>50</v>
      </c>
      <c r="P31" s="24">
        <f t="shared" si="16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>
      <c r="A32" s="6"/>
      <c r="B32" s="16">
        <v>24</v>
      </c>
      <c r="C32" s="25" t="s">
        <v>38</v>
      </c>
      <c r="D32" s="17" t="s">
        <v>14</v>
      </c>
      <c r="E32" s="28">
        <v>185.7</v>
      </c>
      <c r="F32" s="29">
        <v>50</v>
      </c>
      <c r="G32" s="18">
        <f t="shared" si="12"/>
        <v>9285</v>
      </c>
      <c r="H32" s="1"/>
      <c r="I32" s="19">
        <f t="shared" si="6"/>
        <v>24</v>
      </c>
      <c r="J32" s="20" t="str">
        <f t="shared" si="7"/>
        <v>Автомат 2П 32А х-ка C ВА 47-29 4,5кА ИЭК</v>
      </c>
      <c r="K32" s="21"/>
      <c r="L32" s="22" t="str">
        <f t="shared" si="13"/>
        <v>шт.</v>
      </c>
      <c r="M32" s="23">
        <f t="shared" si="14"/>
        <v>185.7</v>
      </c>
      <c r="N32" s="17"/>
      <c r="O32" s="22">
        <f t="shared" si="15"/>
        <v>50</v>
      </c>
      <c r="P32" s="24">
        <f t="shared" si="16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6"/>
      <c r="B33" s="16">
        <v>25</v>
      </c>
      <c r="C33" s="25" t="s">
        <v>39</v>
      </c>
      <c r="D33" s="17" t="s">
        <v>14</v>
      </c>
      <c r="E33" s="28">
        <v>264.25</v>
      </c>
      <c r="F33" s="29">
        <v>50</v>
      </c>
      <c r="G33" s="18">
        <f t="shared" ref="G33:G41" si="31">E33*F33</f>
        <v>13212.5</v>
      </c>
      <c r="H33" s="1"/>
      <c r="I33" s="19">
        <f t="shared" si="6"/>
        <v>25</v>
      </c>
      <c r="J33" s="20" t="str">
        <f t="shared" si="7"/>
        <v>Автомат 3П 32А х-ка C ВА 47-29 4,5кА ИЭК</v>
      </c>
      <c r="K33" s="21"/>
      <c r="L33" s="22" t="str">
        <f t="shared" ref="L33:L41" si="32">D33</f>
        <v>шт.</v>
      </c>
      <c r="M33" s="23">
        <f t="shared" ref="M33:M41" si="33">E33</f>
        <v>264.25</v>
      </c>
      <c r="N33" s="17"/>
      <c r="O33" s="22">
        <f t="shared" ref="O33:O41" si="34">F33</f>
        <v>50</v>
      </c>
      <c r="P33" s="24">
        <f t="shared" ref="P33:P41" si="35">N33*O33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6"/>
      <c r="B34" s="16">
        <v>26</v>
      </c>
      <c r="C34" s="25" t="s">
        <v>40</v>
      </c>
      <c r="D34" s="17" t="s">
        <v>14</v>
      </c>
      <c r="E34" s="28">
        <v>264.25</v>
      </c>
      <c r="F34" s="29">
        <v>50</v>
      </c>
      <c r="G34" s="18">
        <f t="shared" si="31"/>
        <v>13212.5</v>
      </c>
      <c r="H34" s="1"/>
      <c r="I34" s="19">
        <f t="shared" si="6"/>
        <v>26</v>
      </c>
      <c r="J34" s="20" t="str">
        <f t="shared" si="7"/>
        <v>Автомат 3П 40А х-ка C ВА 47-29 4,5кА ИЭК</v>
      </c>
      <c r="K34" s="21"/>
      <c r="L34" s="22" t="str">
        <f t="shared" si="32"/>
        <v>шт.</v>
      </c>
      <c r="M34" s="23">
        <f t="shared" si="33"/>
        <v>264.25</v>
      </c>
      <c r="N34" s="17"/>
      <c r="O34" s="22">
        <f t="shared" si="34"/>
        <v>50</v>
      </c>
      <c r="P34" s="24">
        <f t="shared" si="35"/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6"/>
      <c r="B35" s="16">
        <v>27</v>
      </c>
      <c r="C35" s="26" t="s">
        <v>41</v>
      </c>
      <c r="D35" s="17" t="s">
        <v>14</v>
      </c>
      <c r="E35" s="28">
        <v>638.85</v>
      </c>
      <c r="F35" s="29">
        <v>50</v>
      </c>
      <c r="G35" s="18">
        <f t="shared" si="31"/>
        <v>31942.5</v>
      </c>
      <c r="H35" s="1"/>
      <c r="I35" s="19">
        <f t="shared" si="6"/>
        <v>27</v>
      </c>
      <c r="J35" s="20" t="str">
        <f t="shared" si="7"/>
        <v>УЗО 2П 25А 30мА ВД 1-63 ИЭК</v>
      </c>
      <c r="K35" s="21"/>
      <c r="L35" s="22" t="str">
        <f t="shared" si="32"/>
        <v>шт.</v>
      </c>
      <c r="M35" s="23">
        <f t="shared" si="33"/>
        <v>638.85</v>
      </c>
      <c r="N35" s="17"/>
      <c r="O35" s="22">
        <f t="shared" si="34"/>
        <v>50</v>
      </c>
      <c r="P35" s="24">
        <f t="shared" si="35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6"/>
      <c r="B36" s="16">
        <v>28</v>
      </c>
      <c r="C36" s="26" t="s">
        <v>42</v>
      </c>
      <c r="D36" s="17" t="s">
        <v>14</v>
      </c>
      <c r="E36" s="28">
        <v>707.05</v>
      </c>
      <c r="F36" s="29">
        <v>50</v>
      </c>
      <c r="G36" s="18">
        <f t="shared" si="31"/>
        <v>35352.5</v>
      </c>
      <c r="H36" s="1"/>
      <c r="I36" s="19">
        <f t="shared" si="6"/>
        <v>28</v>
      </c>
      <c r="J36" s="20" t="str">
        <f t="shared" si="7"/>
        <v>УЗО 2П 32А 30мА ВД 1-63 ИЭК</v>
      </c>
      <c r="K36" s="21"/>
      <c r="L36" s="22" t="str">
        <f t="shared" si="32"/>
        <v>шт.</v>
      </c>
      <c r="M36" s="23">
        <f t="shared" si="33"/>
        <v>707.05</v>
      </c>
      <c r="N36" s="17"/>
      <c r="O36" s="22">
        <f t="shared" si="34"/>
        <v>50</v>
      </c>
      <c r="P36" s="24">
        <f t="shared" si="35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>
      <c r="A37" s="6"/>
      <c r="B37" s="16">
        <v>29</v>
      </c>
      <c r="C37" s="26" t="s">
        <v>43</v>
      </c>
      <c r="D37" s="17" t="s">
        <v>14</v>
      </c>
      <c r="E37" s="28">
        <v>968.3</v>
      </c>
      <c r="F37" s="29">
        <v>50</v>
      </c>
      <c r="G37" s="18">
        <f t="shared" si="31"/>
        <v>48415</v>
      </c>
      <c r="H37" s="1"/>
      <c r="I37" s="19">
        <f t="shared" si="6"/>
        <v>29</v>
      </c>
      <c r="J37" s="20" t="str">
        <f t="shared" si="7"/>
        <v>УЗО 4П 32А 30мА ВД 1-63 ИЭК</v>
      </c>
      <c r="K37" s="21"/>
      <c r="L37" s="22" t="str">
        <f t="shared" si="32"/>
        <v>шт.</v>
      </c>
      <c r="M37" s="23">
        <f t="shared" si="33"/>
        <v>968.3</v>
      </c>
      <c r="N37" s="17"/>
      <c r="O37" s="22">
        <f t="shared" si="34"/>
        <v>50</v>
      </c>
      <c r="P37" s="24">
        <f t="shared" si="35"/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>
      <c r="A38" s="6"/>
      <c r="B38" s="16">
        <v>30</v>
      </c>
      <c r="C38" s="26" t="s">
        <v>44</v>
      </c>
      <c r="D38" s="17" t="s">
        <v>14</v>
      </c>
      <c r="E38" s="28">
        <v>922.2</v>
      </c>
      <c r="F38" s="29">
        <v>50</v>
      </c>
      <c r="G38" s="18">
        <f t="shared" si="31"/>
        <v>46110</v>
      </c>
      <c r="H38" s="1"/>
      <c r="I38" s="19">
        <f t="shared" si="6"/>
        <v>30</v>
      </c>
      <c r="J38" s="20" t="str">
        <f t="shared" si="7"/>
        <v>УЗО 4П 40А 30мА ВД 1-63 ИЭК</v>
      </c>
      <c r="K38" s="21"/>
      <c r="L38" s="22" t="str">
        <f t="shared" si="32"/>
        <v>шт.</v>
      </c>
      <c r="M38" s="23">
        <f t="shared" si="33"/>
        <v>922.2</v>
      </c>
      <c r="N38" s="17"/>
      <c r="O38" s="22">
        <f t="shared" si="34"/>
        <v>50</v>
      </c>
      <c r="P38" s="24">
        <f t="shared" si="35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8.25">
      <c r="A39" s="6"/>
      <c r="B39" s="16">
        <v>31</v>
      </c>
      <c r="C39" s="26" t="s">
        <v>93</v>
      </c>
      <c r="D39" s="17" t="s">
        <v>14</v>
      </c>
      <c r="E39" s="28">
        <v>260.8</v>
      </c>
      <c r="F39" s="29">
        <v>10</v>
      </c>
      <c r="G39" s="18">
        <f t="shared" ref="G39" si="36">E39*F39</f>
        <v>2608</v>
      </c>
      <c r="H39" s="1"/>
      <c r="I39" s="19">
        <f t="shared" ref="I39" si="37">B39</f>
        <v>31</v>
      </c>
      <c r="J39" s="20" t="str">
        <f t="shared" ref="J39" si="38">C39</f>
        <v>Ограничитель импульсных перенапряжений ОИН1-275-12,5-II Энергомера</v>
      </c>
      <c r="K39" s="21"/>
      <c r="L39" s="22" t="str">
        <f t="shared" ref="L39" si="39">D39</f>
        <v>шт.</v>
      </c>
      <c r="M39" s="23">
        <f t="shared" ref="M39" si="40">E39</f>
        <v>260.8</v>
      </c>
      <c r="N39" s="17"/>
      <c r="O39" s="22">
        <f t="shared" ref="O39" si="41">F39</f>
        <v>10</v>
      </c>
      <c r="P39" s="24">
        <f t="shared" ref="P39" si="42">N39*O39</f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6"/>
      <c r="B40" s="16">
        <v>32</v>
      </c>
      <c r="C40" s="26" t="s">
        <v>45</v>
      </c>
      <c r="D40" s="17" t="s">
        <v>87</v>
      </c>
      <c r="E40" s="28">
        <v>18.55</v>
      </c>
      <c r="F40" s="29">
        <v>1000</v>
      </c>
      <c r="G40" s="18">
        <f t="shared" si="31"/>
        <v>18550</v>
      </c>
      <c r="H40" s="1"/>
      <c r="I40" s="19">
        <f t="shared" si="6"/>
        <v>32</v>
      </c>
      <c r="J40" s="20" t="str">
        <f t="shared" si="7"/>
        <v>Кабель ВВГнг 2х1,5 ГОСТ</v>
      </c>
      <c r="K40" s="21"/>
      <c r="L40" s="22" t="str">
        <f t="shared" si="32"/>
        <v>м</v>
      </c>
      <c r="M40" s="23">
        <f t="shared" si="33"/>
        <v>18.55</v>
      </c>
      <c r="N40" s="17"/>
      <c r="O40" s="22">
        <f t="shared" si="34"/>
        <v>1000</v>
      </c>
      <c r="P40" s="24">
        <f t="shared" si="35"/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6"/>
      <c r="B41" s="16">
        <v>33</v>
      </c>
      <c r="C41" s="26" t="s">
        <v>46</v>
      </c>
      <c r="D41" s="17" t="s">
        <v>87</v>
      </c>
      <c r="E41" s="28">
        <v>30.6</v>
      </c>
      <c r="F41" s="29">
        <v>1000</v>
      </c>
      <c r="G41" s="18">
        <f t="shared" si="31"/>
        <v>30600</v>
      </c>
      <c r="H41" s="1"/>
      <c r="I41" s="19">
        <f t="shared" si="6"/>
        <v>33</v>
      </c>
      <c r="J41" s="20" t="str">
        <f t="shared" si="7"/>
        <v xml:space="preserve">Кабель ВВГнг 2х2,5 ГОСТ </v>
      </c>
      <c r="K41" s="21"/>
      <c r="L41" s="22" t="str">
        <f t="shared" si="32"/>
        <v>м</v>
      </c>
      <c r="M41" s="23">
        <f t="shared" si="33"/>
        <v>30.6</v>
      </c>
      <c r="N41" s="17"/>
      <c r="O41" s="22">
        <f t="shared" si="34"/>
        <v>1000</v>
      </c>
      <c r="P41" s="24">
        <f t="shared" si="35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6"/>
      <c r="B42" s="16">
        <v>34</v>
      </c>
      <c r="C42" s="26" t="s">
        <v>47</v>
      </c>
      <c r="D42" s="17" t="s">
        <v>87</v>
      </c>
      <c r="E42" s="28">
        <v>27.2</v>
      </c>
      <c r="F42" s="29">
        <v>1000</v>
      </c>
      <c r="G42" s="18">
        <f t="shared" ref="G42:G49" si="43">E42*F42</f>
        <v>27200</v>
      </c>
      <c r="H42" s="1"/>
      <c r="I42" s="19">
        <f t="shared" si="6"/>
        <v>34</v>
      </c>
      <c r="J42" s="20" t="str">
        <f t="shared" si="7"/>
        <v>Кабель ВВГнг 3х1,5 ГОСТ</v>
      </c>
      <c r="K42" s="21"/>
      <c r="L42" s="22" t="str">
        <f t="shared" ref="L42:L49" si="44">D42</f>
        <v>м</v>
      </c>
      <c r="M42" s="23">
        <f t="shared" ref="M42:M49" si="45">E42</f>
        <v>27.2</v>
      </c>
      <c r="N42" s="17"/>
      <c r="O42" s="22">
        <f t="shared" ref="O42:O49" si="46">F42</f>
        <v>1000</v>
      </c>
      <c r="P42" s="24">
        <f t="shared" ref="P42:P49" si="47">N42*O42</f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6"/>
      <c r="B43" s="16">
        <v>35</v>
      </c>
      <c r="C43" s="26" t="s">
        <v>48</v>
      </c>
      <c r="D43" s="17" t="s">
        <v>87</v>
      </c>
      <c r="E43" s="28">
        <v>42.5</v>
      </c>
      <c r="F43" s="29">
        <v>1000</v>
      </c>
      <c r="G43" s="18">
        <f t="shared" si="43"/>
        <v>42500</v>
      </c>
      <c r="H43" s="1"/>
      <c r="I43" s="19">
        <f t="shared" si="6"/>
        <v>35</v>
      </c>
      <c r="J43" s="20" t="str">
        <f t="shared" si="7"/>
        <v xml:space="preserve">Кабель ВВГнг 3х2,5 ГОСТ </v>
      </c>
      <c r="K43" s="21"/>
      <c r="L43" s="22" t="str">
        <f t="shared" si="44"/>
        <v>м</v>
      </c>
      <c r="M43" s="23">
        <f t="shared" si="45"/>
        <v>42.5</v>
      </c>
      <c r="N43" s="17"/>
      <c r="O43" s="22">
        <f t="shared" si="46"/>
        <v>1000</v>
      </c>
      <c r="P43" s="24">
        <f t="shared" si="47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6"/>
      <c r="B44" s="16">
        <v>36</v>
      </c>
      <c r="C44" s="26" t="s">
        <v>49</v>
      </c>
      <c r="D44" s="17" t="s">
        <v>87</v>
      </c>
      <c r="E44" s="28">
        <v>47</v>
      </c>
      <c r="F44" s="29">
        <v>500</v>
      </c>
      <c r="G44" s="18">
        <f t="shared" si="43"/>
        <v>23500</v>
      </c>
      <c r="H44" s="1"/>
      <c r="I44" s="19">
        <f t="shared" si="6"/>
        <v>36</v>
      </c>
      <c r="J44" s="20" t="str">
        <f t="shared" si="7"/>
        <v xml:space="preserve">Кабель ВВГнг 2х4 ГОСТ </v>
      </c>
      <c r="K44" s="21"/>
      <c r="L44" s="22" t="str">
        <f t="shared" si="44"/>
        <v>м</v>
      </c>
      <c r="M44" s="23">
        <f t="shared" si="45"/>
        <v>47</v>
      </c>
      <c r="N44" s="17"/>
      <c r="O44" s="22">
        <f t="shared" si="46"/>
        <v>500</v>
      </c>
      <c r="P44" s="24">
        <f t="shared" si="47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6"/>
      <c r="B45" s="16">
        <v>37</v>
      </c>
      <c r="C45" s="26" t="s">
        <v>50</v>
      </c>
      <c r="D45" s="17" t="s">
        <v>87</v>
      </c>
      <c r="E45" s="28">
        <v>10.5</v>
      </c>
      <c r="F45" s="29">
        <v>500</v>
      </c>
      <c r="G45" s="18">
        <f t="shared" si="43"/>
        <v>5250</v>
      </c>
      <c r="H45" s="1"/>
      <c r="I45" s="19">
        <f t="shared" si="6"/>
        <v>37</v>
      </c>
      <c r="J45" s="20" t="str">
        <f t="shared" si="7"/>
        <v xml:space="preserve">Кабель АВВГ 2х2,5 ГОСТ </v>
      </c>
      <c r="K45" s="21"/>
      <c r="L45" s="22" t="str">
        <f t="shared" si="44"/>
        <v>м</v>
      </c>
      <c r="M45" s="23">
        <f t="shared" si="45"/>
        <v>10.5</v>
      </c>
      <c r="N45" s="17"/>
      <c r="O45" s="22">
        <f t="shared" si="46"/>
        <v>500</v>
      </c>
      <c r="P45" s="24">
        <f t="shared" si="47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6"/>
      <c r="B46" s="16">
        <v>38</v>
      </c>
      <c r="C46" s="25" t="s">
        <v>51</v>
      </c>
      <c r="D46" s="17" t="s">
        <v>87</v>
      </c>
      <c r="E46" s="28">
        <v>25.5</v>
      </c>
      <c r="F46" s="29">
        <v>1000</v>
      </c>
      <c r="G46" s="18">
        <f t="shared" si="43"/>
        <v>25500</v>
      </c>
      <c r="H46" s="1"/>
      <c r="I46" s="19">
        <f t="shared" si="6"/>
        <v>38</v>
      </c>
      <c r="J46" s="20" t="str">
        <f t="shared" si="7"/>
        <v>Провод СИП-4 2х16 ГОСТ</v>
      </c>
      <c r="K46" s="21"/>
      <c r="L46" s="22" t="str">
        <f t="shared" si="44"/>
        <v>м</v>
      </c>
      <c r="M46" s="23">
        <f t="shared" si="45"/>
        <v>25.5</v>
      </c>
      <c r="N46" s="17"/>
      <c r="O46" s="22">
        <f t="shared" si="46"/>
        <v>1000</v>
      </c>
      <c r="P46" s="24">
        <f t="shared" si="47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6"/>
      <c r="B47" s="16">
        <v>39</v>
      </c>
      <c r="C47" s="25" t="s">
        <v>52</v>
      </c>
      <c r="D47" s="17" t="s">
        <v>87</v>
      </c>
      <c r="E47" s="28">
        <v>52.25</v>
      </c>
      <c r="F47" s="29">
        <v>500</v>
      </c>
      <c r="G47" s="18">
        <f t="shared" si="43"/>
        <v>26125</v>
      </c>
      <c r="H47" s="1"/>
      <c r="I47" s="19">
        <f t="shared" si="6"/>
        <v>39</v>
      </c>
      <c r="J47" s="20" t="str">
        <f t="shared" si="7"/>
        <v>Провод СИП-4 4х16 ГОСТ</v>
      </c>
      <c r="K47" s="21"/>
      <c r="L47" s="22" t="str">
        <f t="shared" si="44"/>
        <v>м</v>
      </c>
      <c r="M47" s="23">
        <f t="shared" si="45"/>
        <v>52.25</v>
      </c>
      <c r="N47" s="17"/>
      <c r="O47" s="22">
        <f t="shared" si="46"/>
        <v>500</v>
      </c>
      <c r="P47" s="24">
        <f t="shared" si="47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6"/>
      <c r="B48" s="16">
        <v>40</v>
      </c>
      <c r="C48" s="25" t="s">
        <v>53</v>
      </c>
      <c r="D48" s="17" t="s">
        <v>87</v>
      </c>
      <c r="E48" s="28">
        <v>104.1</v>
      </c>
      <c r="F48" s="29">
        <v>1000</v>
      </c>
      <c r="G48" s="18">
        <f t="shared" si="43"/>
        <v>104100</v>
      </c>
      <c r="H48" s="1"/>
      <c r="I48" s="19">
        <f t="shared" si="6"/>
        <v>40</v>
      </c>
      <c r="J48" s="20" t="str">
        <f t="shared" si="7"/>
        <v>Провод СИП-4 4х35 ГОСТ</v>
      </c>
      <c r="K48" s="21"/>
      <c r="L48" s="22" t="str">
        <f t="shared" si="44"/>
        <v>м</v>
      </c>
      <c r="M48" s="23">
        <f t="shared" si="45"/>
        <v>104.1</v>
      </c>
      <c r="N48" s="17"/>
      <c r="O48" s="22">
        <f t="shared" si="46"/>
        <v>1000</v>
      </c>
      <c r="P48" s="24">
        <f t="shared" si="47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6"/>
      <c r="B49" s="16">
        <v>41</v>
      </c>
      <c r="C49" s="25" t="s">
        <v>54</v>
      </c>
      <c r="D49" s="17" t="s">
        <v>87</v>
      </c>
      <c r="E49" s="28">
        <v>141.69999999999999</v>
      </c>
      <c r="F49" s="29">
        <v>1000</v>
      </c>
      <c r="G49" s="18">
        <f t="shared" si="43"/>
        <v>141700</v>
      </c>
      <c r="H49" s="1"/>
      <c r="I49" s="19">
        <f t="shared" si="6"/>
        <v>41</v>
      </c>
      <c r="J49" s="20" t="str">
        <f t="shared" si="7"/>
        <v>Провод СИП-4 4х50 ГОСТ</v>
      </c>
      <c r="K49" s="21"/>
      <c r="L49" s="22" t="str">
        <f t="shared" si="44"/>
        <v>м</v>
      </c>
      <c r="M49" s="23">
        <f t="shared" si="45"/>
        <v>141.69999999999999</v>
      </c>
      <c r="N49" s="17"/>
      <c r="O49" s="22">
        <f t="shared" si="46"/>
        <v>1000</v>
      </c>
      <c r="P49" s="24">
        <f t="shared" si="47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6"/>
      <c r="B50" s="16">
        <v>42</v>
      </c>
      <c r="C50" s="25" t="s">
        <v>55</v>
      </c>
      <c r="D50" s="17" t="s">
        <v>87</v>
      </c>
      <c r="E50" s="28">
        <v>52.5</v>
      </c>
      <c r="F50" s="29">
        <v>500</v>
      </c>
      <c r="G50" s="18">
        <f t="shared" ref="G50:G81" si="48">E50*F50</f>
        <v>26250</v>
      </c>
      <c r="H50" s="1"/>
      <c r="I50" s="19">
        <f t="shared" si="6"/>
        <v>42</v>
      </c>
      <c r="J50" s="20" t="str">
        <f t="shared" si="7"/>
        <v>Провод СИП-3 1х70 ГОСТ</v>
      </c>
      <c r="K50" s="21"/>
      <c r="L50" s="22" t="str">
        <f t="shared" ref="L50:L81" si="49">D50</f>
        <v>м</v>
      </c>
      <c r="M50" s="23">
        <f t="shared" ref="M50:M81" si="50">E50</f>
        <v>52.5</v>
      </c>
      <c r="N50" s="17"/>
      <c r="O50" s="22">
        <f t="shared" ref="O50:O107" si="51">F50</f>
        <v>500</v>
      </c>
      <c r="P50" s="24">
        <f t="shared" ref="P50:P107" si="52">N50*O50</f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6"/>
      <c r="B51" s="16">
        <v>43</v>
      </c>
      <c r="C51" s="25" t="s">
        <v>56</v>
      </c>
      <c r="D51" s="17" t="s">
        <v>87</v>
      </c>
      <c r="E51" s="28">
        <v>35.35</v>
      </c>
      <c r="F51" s="29">
        <v>500</v>
      </c>
      <c r="G51" s="18">
        <f t="shared" si="48"/>
        <v>17675</v>
      </c>
      <c r="H51" s="1"/>
      <c r="I51" s="19">
        <f t="shared" si="6"/>
        <v>43</v>
      </c>
      <c r="J51" s="20" t="str">
        <f t="shared" si="7"/>
        <v>Провод ПВС 2х2,5 ГОСТ</v>
      </c>
      <c r="K51" s="21"/>
      <c r="L51" s="22" t="str">
        <f t="shared" si="49"/>
        <v>м</v>
      </c>
      <c r="M51" s="23">
        <f t="shared" si="50"/>
        <v>35.35</v>
      </c>
      <c r="N51" s="17"/>
      <c r="O51" s="22">
        <f t="shared" si="51"/>
        <v>500</v>
      </c>
      <c r="P51" s="24">
        <f t="shared" si="52"/>
        <v>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>
      <c r="A52" s="6"/>
      <c r="B52" s="16">
        <v>44</v>
      </c>
      <c r="C52" s="25" t="s">
        <v>57</v>
      </c>
      <c r="D52" s="17" t="s">
        <v>14</v>
      </c>
      <c r="E52" s="28">
        <v>88.5</v>
      </c>
      <c r="F52" s="29">
        <v>100</v>
      </c>
      <c r="G52" s="18">
        <f t="shared" si="48"/>
        <v>8850</v>
      </c>
      <c r="H52" s="1"/>
      <c r="I52" s="19">
        <f t="shared" si="6"/>
        <v>44</v>
      </c>
      <c r="J52" s="20" t="str">
        <f t="shared" si="7"/>
        <v>Зажим анкерный ЗАБ 16-25 М (РА25х100) ИЭК</v>
      </c>
      <c r="K52" s="21"/>
      <c r="L52" s="22" t="str">
        <f t="shared" si="49"/>
        <v>шт.</v>
      </c>
      <c r="M52" s="23">
        <f t="shared" si="50"/>
        <v>88.5</v>
      </c>
      <c r="N52" s="17"/>
      <c r="O52" s="22">
        <f t="shared" si="51"/>
        <v>100</v>
      </c>
      <c r="P52" s="24">
        <f t="shared" si="52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>
      <c r="A53" s="6"/>
      <c r="B53" s="16">
        <v>45</v>
      </c>
      <c r="C53" s="25" t="s">
        <v>58</v>
      </c>
      <c r="D53" s="17" t="s">
        <v>14</v>
      </c>
      <c r="E53" s="28">
        <v>258.3</v>
      </c>
      <c r="F53" s="29">
        <v>100</v>
      </c>
      <c r="G53" s="18">
        <f t="shared" si="48"/>
        <v>25830</v>
      </c>
      <c r="H53" s="1"/>
      <c r="I53" s="19">
        <f t="shared" si="6"/>
        <v>45</v>
      </c>
      <c r="J53" s="20" t="str">
        <f t="shared" si="7"/>
        <v>Зажим анкерный ЗАН 16-35/1000 (PA 1000) ИЭК</v>
      </c>
      <c r="K53" s="21"/>
      <c r="L53" s="22" t="str">
        <f t="shared" si="49"/>
        <v>шт.</v>
      </c>
      <c r="M53" s="23">
        <f t="shared" si="50"/>
        <v>258.3</v>
      </c>
      <c r="N53" s="17"/>
      <c r="O53" s="22">
        <f t="shared" si="51"/>
        <v>100</v>
      </c>
      <c r="P53" s="24">
        <f t="shared" si="52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>
      <c r="A54" s="6"/>
      <c r="B54" s="16">
        <v>46</v>
      </c>
      <c r="C54" s="25" t="s">
        <v>59</v>
      </c>
      <c r="D54" s="17" t="s">
        <v>14</v>
      </c>
      <c r="E54" s="28">
        <v>87</v>
      </c>
      <c r="F54" s="29">
        <v>100</v>
      </c>
      <c r="G54" s="18">
        <f t="shared" si="48"/>
        <v>8700</v>
      </c>
      <c r="H54" s="1"/>
      <c r="I54" s="19">
        <f t="shared" si="6"/>
        <v>46</v>
      </c>
      <c r="J54" s="20" t="str">
        <f t="shared" si="7"/>
        <v>Зажим ответвительный ЗОИ 16-70/1.5-10 ИЭК</v>
      </c>
      <c r="K54" s="21"/>
      <c r="L54" s="22" t="str">
        <f t="shared" si="49"/>
        <v>шт.</v>
      </c>
      <c r="M54" s="23">
        <f t="shared" si="50"/>
        <v>87</v>
      </c>
      <c r="N54" s="17"/>
      <c r="O54" s="22">
        <f t="shared" si="51"/>
        <v>100</v>
      </c>
      <c r="P54" s="24">
        <f t="shared" si="52"/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51">
      <c r="A55" s="6"/>
      <c r="B55" s="16">
        <v>47</v>
      </c>
      <c r="C55" s="25" t="s">
        <v>60</v>
      </c>
      <c r="D55" s="17" t="s">
        <v>14</v>
      </c>
      <c r="E55" s="28">
        <v>124</v>
      </c>
      <c r="F55" s="29">
        <v>100</v>
      </c>
      <c r="G55" s="18">
        <f t="shared" si="48"/>
        <v>12400</v>
      </c>
      <c r="H55" s="1"/>
      <c r="I55" s="19">
        <f t="shared" si="6"/>
        <v>47</v>
      </c>
      <c r="J55" s="20" t="str">
        <f t="shared" si="7"/>
        <v>Зажим ответвительный изолированный ЗОИ 16-95/2,5-35 (P 645, P2X-95, SLIW15.1) ИЭК</v>
      </c>
      <c r="K55" s="21"/>
      <c r="L55" s="22" t="str">
        <f t="shared" si="49"/>
        <v>шт.</v>
      </c>
      <c r="M55" s="23">
        <f t="shared" si="50"/>
        <v>124</v>
      </c>
      <c r="N55" s="17"/>
      <c r="O55" s="22">
        <f t="shared" si="51"/>
        <v>100</v>
      </c>
      <c r="P55" s="24">
        <f t="shared" si="52"/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>
      <c r="A56" s="6"/>
      <c r="B56" s="16">
        <v>48</v>
      </c>
      <c r="C56" s="25" t="s">
        <v>94</v>
      </c>
      <c r="D56" s="17" t="s">
        <v>14</v>
      </c>
      <c r="E56" s="28">
        <v>15.6</v>
      </c>
      <c r="F56" s="29">
        <v>50</v>
      </c>
      <c r="G56" s="18">
        <f t="shared" si="48"/>
        <v>780</v>
      </c>
      <c r="H56" s="1"/>
      <c r="I56" s="19">
        <f t="shared" si="6"/>
        <v>48</v>
      </c>
      <c r="J56" s="20" t="str">
        <f t="shared" si="7"/>
        <v>Клемма СМК 222-413 строительно-монтажная</v>
      </c>
      <c r="K56" s="21"/>
      <c r="L56" s="22" t="str">
        <f t="shared" si="49"/>
        <v>шт.</v>
      </c>
      <c r="M56" s="23">
        <f t="shared" si="50"/>
        <v>15.6</v>
      </c>
      <c r="N56" s="17"/>
      <c r="O56" s="22">
        <f t="shared" si="51"/>
        <v>50</v>
      </c>
      <c r="P56" s="24">
        <f t="shared" si="52"/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>
      <c r="A57" s="6"/>
      <c r="B57" s="16">
        <v>49</v>
      </c>
      <c r="C57" s="25" t="s">
        <v>95</v>
      </c>
      <c r="D57" s="17" t="s">
        <v>14</v>
      </c>
      <c r="E57" s="28">
        <v>25.1</v>
      </c>
      <c r="F57" s="29">
        <v>50</v>
      </c>
      <c r="G57" s="18">
        <f t="shared" ref="G57:G58" si="53">E57*F57</f>
        <v>1255</v>
      </c>
      <c r="H57" s="1"/>
      <c r="I57" s="19">
        <f t="shared" ref="I57:I58" si="54">B57</f>
        <v>49</v>
      </c>
      <c r="J57" s="20" t="str">
        <f t="shared" ref="J57:J58" si="55">C57</f>
        <v>Клемма СМК 222-415 ИЭК строительно-монтажная</v>
      </c>
      <c r="K57" s="21"/>
      <c r="L57" s="22" t="str">
        <f t="shared" ref="L57:L58" si="56">D57</f>
        <v>шт.</v>
      </c>
      <c r="M57" s="23">
        <f t="shared" ref="M57:M58" si="57">E57</f>
        <v>25.1</v>
      </c>
      <c r="N57" s="17"/>
      <c r="O57" s="22">
        <f t="shared" ref="O57:O58" si="58">F57</f>
        <v>50</v>
      </c>
      <c r="P57" s="24">
        <f t="shared" ref="P57:P58" si="59">N57*O57</f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8.25">
      <c r="A58" s="6"/>
      <c r="B58" s="16">
        <v>50</v>
      </c>
      <c r="C58" s="25" t="s">
        <v>96</v>
      </c>
      <c r="D58" s="17" t="s">
        <v>14</v>
      </c>
      <c r="E58" s="28">
        <v>22.7</v>
      </c>
      <c r="F58" s="29">
        <v>10</v>
      </c>
      <c r="G58" s="18">
        <f t="shared" si="53"/>
        <v>227</v>
      </c>
      <c r="H58" s="1"/>
      <c r="I58" s="19">
        <f t="shared" si="54"/>
        <v>50</v>
      </c>
      <c r="J58" s="20" t="str">
        <f t="shared" si="55"/>
        <v>Коробка распределительная 65х40 для наружного монтажа IP55 HEGEL</v>
      </c>
      <c r="K58" s="21"/>
      <c r="L58" s="22" t="str">
        <f t="shared" si="56"/>
        <v>шт.</v>
      </c>
      <c r="M58" s="23">
        <f t="shared" si="57"/>
        <v>22.7</v>
      </c>
      <c r="N58" s="17"/>
      <c r="O58" s="22">
        <f t="shared" si="58"/>
        <v>10</v>
      </c>
      <c r="P58" s="24">
        <f t="shared" si="59"/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8.25">
      <c r="A59" s="6"/>
      <c r="B59" s="16">
        <v>51</v>
      </c>
      <c r="C59" s="25" t="s">
        <v>97</v>
      </c>
      <c r="D59" s="17" t="s">
        <v>14</v>
      </c>
      <c r="E59" s="28">
        <v>29.05</v>
      </c>
      <c r="F59" s="29">
        <v>10</v>
      </c>
      <c r="G59" s="18">
        <f t="shared" ref="G59:G62" si="60">E59*F59</f>
        <v>290.5</v>
      </c>
      <c r="H59" s="1"/>
      <c r="I59" s="19">
        <f t="shared" ref="I59:I62" si="61">B59</f>
        <v>51</v>
      </c>
      <c r="J59" s="20" t="str">
        <f t="shared" ref="J59:J62" si="62">C59</f>
        <v>Коробка распределительная 70х70х40мм для наружного монтажа IP55 HEGEL</v>
      </c>
      <c r="K59" s="21"/>
      <c r="L59" s="22" t="str">
        <f t="shared" ref="L59:L62" si="63">D59</f>
        <v>шт.</v>
      </c>
      <c r="M59" s="23">
        <f t="shared" ref="M59:M62" si="64">E59</f>
        <v>29.05</v>
      </c>
      <c r="N59" s="17"/>
      <c r="O59" s="22">
        <f t="shared" ref="O59:O62" si="65">F59</f>
        <v>10</v>
      </c>
      <c r="P59" s="24">
        <f t="shared" ref="P59:P62" si="66">N59*O59</f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>
      <c r="A60" s="6"/>
      <c r="B60" s="16">
        <v>52</v>
      </c>
      <c r="C60" s="25" t="s">
        <v>98</v>
      </c>
      <c r="D60" s="17" t="s">
        <v>87</v>
      </c>
      <c r="E60" s="28">
        <v>12.5</v>
      </c>
      <c r="F60" s="29">
        <v>50</v>
      </c>
      <c r="G60" s="18">
        <f t="shared" si="60"/>
        <v>625</v>
      </c>
      <c r="H60" s="1"/>
      <c r="I60" s="19">
        <f t="shared" si="61"/>
        <v>52</v>
      </c>
      <c r="J60" s="20" t="str">
        <f t="shared" si="62"/>
        <v>Кабель-канал 15х10 белый Элекор ИЭК</v>
      </c>
      <c r="K60" s="21"/>
      <c r="L60" s="22" t="str">
        <f t="shared" si="63"/>
        <v>м</v>
      </c>
      <c r="M60" s="23">
        <f t="shared" si="64"/>
        <v>12.5</v>
      </c>
      <c r="N60" s="17"/>
      <c r="O60" s="22">
        <f t="shared" si="65"/>
        <v>50</v>
      </c>
      <c r="P60" s="24">
        <f t="shared" si="66"/>
        <v>0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>
      <c r="A61" s="6"/>
      <c r="B61" s="16">
        <v>53</v>
      </c>
      <c r="C61" s="25" t="s">
        <v>99</v>
      </c>
      <c r="D61" s="17" t="s">
        <v>87</v>
      </c>
      <c r="E61" s="28">
        <v>16.100000000000001</v>
      </c>
      <c r="F61" s="29">
        <v>50</v>
      </c>
      <c r="G61" s="18">
        <f t="shared" si="60"/>
        <v>805.00000000000011</v>
      </c>
      <c r="H61" s="1"/>
      <c r="I61" s="19">
        <f t="shared" si="61"/>
        <v>53</v>
      </c>
      <c r="J61" s="20" t="str">
        <f t="shared" si="62"/>
        <v>Кабель-канал 20x10мм белый ЭЛЕКОР ИЭК</v>
      </c>
      <c r="K61" s="21"/>
      <c r="L61" s="22" t="str">
        <f t="shared" si="63"/>
        <v>м</v>
      </c>
      <c r="M61" s="23">
        <f t="shared" si="64"/>
        <v>16.100000000000001</v>
      </c>
      <c r="N61" s="17"/>
      <c r="O61" s="22">
        <f t="shared" si="65"/>
        <v>50</v>
      </c>
      <c r="P61" s="24">
        <f t="shared" si="66"/>
        <v>0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>
      <c r="A62" s="6"/>
      <c r="B62" s="16">
        <v>54</v>
      </c>
      <c r="C62" s="25" t="s">
        <v>100</v>
      </c>
      <c r="D62" s="17" t="s">
        <v>87</v>
      </c>
      <c r="E62" s="28">
        <v>16.05</v>
      </c>
      <c r="F62" s="29">
        <v>50</v>
      </c>
      <c r="G62" s="18">
        <f t="shared" si="60"/>
        <v>802.5</v>
      </c>
      <c r="H62" s="1"/>
      <c r="I62" s="19">
        <f t="shared" si="61"/>
        <v>54</v>
      </c>
      <c r="J62" s="20" t="str">
        <f t="shared" si="62"/>
        <v>Кабель-канал 16x16мм белый ЭЛЕКОР ИЭК</v>
      </c>
      <c r="K62" s="21"/>
      <c r="L62" s="22" t="str">
        <f t="shared" si="63"/>
        <v>м</v>
      </c>
      <c r="M62" s="23">
        <f t="shared" si="64"/>
        <v>16.05</v>
      </c>
      <c r="N62" s="17"/>
      <c r="O62" s="22">
        <f t="shared" si="65"/>
        <v>50</v>
      </c>
      <c r="P62" s="24">
        <f t="shared" si="66"/>
        <v>0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>
      <c r="A63" s="6"/>
      <c r="B63" s="16">
        <v>55</v>
      </c>
      <c r="C63" s="25" t="s">
        <v>101</v>
      </c>
      <c r="D63" s="17" t="s">
        <v>87</v>
      </c>
      <c r="E63" s="28">
        <v>22.2</v>
      </c>
      <c r="F63" s="29">
        <v>50</v>
      </c>
      <c r="G63" s="18">
        <f t="shared" ref="G63:G65" si="67">E63*F63</f>
        <v>1110</v>
      </c>
      <c r="H63" s="1"/>
      <c r="I63" s="19">
        <f t="shared" ref="I63:I65" si="68">B63</f>
        <v>55</v>
      </c>
      <c r="J63" s="20" t="str">
        <f t="shared" ref="J63:J65" si="69">C63</f>
        <v>Кабель-канал 25x16мм белый ЭЛЕКОР ИЭК</v>
      </c>
      <c r="K63" s="21"/>
      <c r="L63" s="22" t="str">
        <f t="shared" ref="L63:L65" si="70">D63</f>
        <v>м</v>
      </c>
      <c r="M63" s="23">
        <f t="shared" ref="M63:M65" si="71">E63</f>
        <v>22.2</v>
      </c>
      <c r="N63" s="17"/>
      <c r="O63" s="22">
        <f t="shared" ref="O63:O65" si="72">F63</f>
        <v>50</v>
      </c>
      <c r="P63" s="24">
        <f t="shared" ref="P63:P65" si="73">N63*O63</f>
        <v>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8.25">
      <c r="A64" s="6"/>
      <c r="B64" s="16">
        <v>56</v>
      </c>
      <c r="C64" s="25" t="s">
        <v>116</v>
      </c>
      <c r="D64" s="17" t="s">
        <v>87</v>
      </c>
      <c r="E64" s="28">
        <v>6.15</v>
      </c>
      <c r="F64" s="29">
        <v>100</v>
      </c>
      <c r="G64" s="18">
        <f t="shared" si="67"/>
        <v>615</v>
      </c>
      <c r="H64" s="1"/>
      <c r="I64" s="19">
        <f t="shared" si="68"/>
        <v>56</v>
      </c>
      <c r="J64" s="20" t="str">
        <f t="shared" si="69"/>
        <v>Труба гофрированная ПВХ 20мм с протяжкой серая (100м)</v>
      </c>
      <c r="K64" s="21"/>
      <c r="L64" s="22" t="str">
        <f t="shared" si="70"/>
        <v>м</v>
      </c>
      <c r="M64" s="23">
        <f t="shared" si="71"/>
        <v>6.15</v>
      </c>
      <c r="N64" s="17"/>
      <c r="O64" s="22">
        <f t="shared" si="72"/>
        <v>100</v>
      </c>
      <c r="P64" s="24">
        <f t="shared" si="73"/>
        <v>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8.25">
      <c r="A65" s="6"/>
      <c r="B65" s="16">
        <v>57</v>
      </c>
      <c r="C65" s="25" t="s">
        <v>116</v>
      </c>
      <c r="D65" s="17" t="s">
        <v>87</v>
      </c>
      <c r="E65" s="28">
        <v>7.25</v>
      </c>
      <c r="F65" s="29">
        <v>100</v>
      </c>
      <c r="G65" s="18">
        <f t="shared" si="67"/>
        <v>725</v>
      </c>
      <c r="H65" s="1"/>
      <c r="I65" s="19">
        <f t="shared" si="68"/>
        <v>57</v>
      </c>
      <c r="J65" s="20" t="str">
        <f t="shared" si="69"/>
        <v>Труба гофрированная ПВХ 20мм с протяжкой серая (100м)</v>
      </c>
      <c r="K65" s="21"/>
      <c r="L65" s="22" t="str">
        <f t="shared" si="70"/>
        <v>м</v>
      </c>
      <c r="M65" s="23">
        <f t="shared" si="71"/>
        <v>7.25</v>
      </c>
      <c r="N65" s="17"/>
      <c r="O65" s="22">
        <f t="shared" si="72"/>
        <v>100</v>
      </c>
      <c r="P65" s="24">
        <f t="shared" si="73"/>
        <v>0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8.25">
      <c r="A66" s="6"/>
      <c r="B66" s="16">
        <v>58</v>
      </c>
      <c r="C66" s="25" t="s">
        <v>102</v>
      </c>
      <c r="D66" s="17" t="s">
        <v>14</v>
      </c>
      <c r="E66" s="28">
        <v>345</v>
      </c>
      <c r="F66" s="29">
        <v>5</v>
      </c>
      <c r="G66" s="18">
        <f t="shared" ref="G66:G67" si="74">E66*F66</f>
        <v>1725</v>
      </c>
      <c r="H66" s="1"/>
      <c r="I66" s="19">
        <f t="shared" ref="I66:I67" si="75">B66</f>
        <v>58</v>
      </c>
      <c r="J66" s="20" t="str">
        <f t="shared" ref="J66:J67" si="76">C66</f>
        <v>Коврик резиновый диэлектрический 750х750х6 мм ГОСТ 4997-75</v>
      </c>
      <c r="K66" s="21"/>
      <c r="L66" s="22" t="str">
        <f t="shared" ref="L66:L67" si="77">D66</f>
        <v>шт.</v>
      </c>
      <c r="M66" s="23">
        <f t="shared" ref="M66:M67" si="78">E66</f>
        <v>345</v>
      </c>
      <c r="N66" s="17"/>
      <c r="O66" s="22">
        <f t="shared" ref="O66:O67" si="79">F66</f>
        <v>5</v>
      </c>
      <c r="P66" s="24">
        <f t="shared" ref="P66:P67" si="80">N66*O66</f>
        <v>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>
      <c r="A67" s="6"/>
      <c r="B67" s="16">
        <v>59</v>
      </c>
      <c r="C67" s="25" t="s">
        <v>103</v>
      </c>
      <c r="D67" s="17" t="s">
        <v>14</v>
      </c>
      <c r="E67" s="28">
        <v>705</v>
      </c>
      <c r="F67" s="29">
        <v>5</v>
      </c>
      <c r="G67" s="18">
        <f t="shared" si="74"/>
        <v>3525</v>
      </c>
      <c r="H67" s="1"/>
      <c r="I67" s="19">
        <f t="shared" si="75"/>
        <v>59</v>
      </c>
      <c r="J67" s="20" t="str">
        <f t="shared" si="76"/>
        <v>Боты диэлектрические (20кВ) ГОСТ 13385-79</v>
      </c>
      <c r="K67" s="21"/>
      <c r="L67" s="22" t="str">
        <f t="shared" si="77"/>
        <v>шт.</v>
      </c>
      <c r="M67" s="23">
        <f t="shared" si="78"/>
        <v>705</v>
      </c>
      <c r="N67" s="17"/>
      <c r="O67" s="22">
        <f t="shared" si="79"/>
        <v>5</v>
      </c>
      <c r="P67" s="24">
        <f t="shared" si="80"/>
        <v>0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>
      <c r="A68" s="6"/>
      <c r="B68" s="16">
        <v>60</v>
      </c>
      <c r="C68" s="25" t="s">
        <v>104</v>
      </c>
      <c r="D68" s="17" t="s">
        <v>14</v>
      </c>
      <c r="E68" s="28">
        <v>370</v>
      </c>
      <c r="F68" s="29">
        <v>5</v>
      </c>
      <c r="G68" s="18">
        <f t="shared" ref="G68:G71" si="81">E68*F68</f>
        <v>1850</v>
      </c>
      <c r="H68" s="1"/>
      <c r="I68" s="19">
        <f t="shared" ref="I68:I71" si="82">B68</f>
        <v>60</v>
      </c>
      <c r="J68" s="20" t="str">
        <f t="shared" ref="J68:J71" si="83">C68</f>
        <v>Перчатки диэлектрические бесшовные №3(2) латекс</v>
      </c>
      <c r="K68" s="21"/>
      <c r="L68" s="22" t="str">
        <f t="shared" ref="L68:L71" si="84">D68</f>
        <v>шт.</v>
      </c>
      <c r="M68" s="23">
        <f t="shared" ref="M68:M71" si="85">E68</f>
        <v>370</v>
      </c>
      <c r="N68" s="17"/>
      <c r="O68" s="22">
        <f t="shared" ref="O68:O71" si="86">F68</f>
        <v>5</v>
      </c>
      <c r="P68" s="24">
        <f t="shared" ref="P68:P71" si="87">N68*O68</f>
        <v>0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8.25">
      <c r="A69" s="6"/>
      <c r="B69" s="16">
        <v>61</v>
      </c>
      <c r="C69" s="25" t="s">
        <v>117</v>
      </c>
      <c r="D69" s="17" t="s">
        <v>14</v>
      </c>
      <c r="E69" s="28">
        <v>95.5</v>
      </c>
      <c r="F69" s="29">
        <v>5</v>
      </c>
      <c r="G69" s="18">
        <f t="shared" si="81"/>
        <v>477.5</v>
      </c>
      <c r="H69" s="1"/>
      <c r="I69" s="19">
        <f t="shared" si="82"/>
        <v>61</v>
      </c>
      <c r="J69" s="20" t="str">
        <f t="shared" si="83"/>
        <v>Знак безопасности "Стой напряжение!"  В02 (самоклеющаяся пленка)</v>
      </c>
      <c r="K69" s="21"/>
      <c r="L69" s="22" t="str">
        <f t="shared" si="84"/>
        <v>шт.</v>
      </c>
      <c r="M69" s="23">
        <f t="shared" si="85"/>
        <v>95.5</v>
      </c>
      <c r="N69" s="17"/>
      <c r="O69" s="22">
        <f t="shared" si="86"/>
        <v>5</v>
      </c>
      <c r="P69" s="24">
        <f t="shared" si="87"/>
        <v>0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8.25">
      <c r="A70" s="6"/>
      <c r="B70" s="16">
        <v>62</v>
      </c>
      <c r="C70" s="25" t="s">
        <v>118</v>
      </c>
      <c r="D70" s="17" t="s">
        <v>14</v>
      </c>
      <c r="E70" s="28">
        <v>95.5</v>
      </c>
      <c r="F70" s="29">
        <v>5</v>
      </c>
      <c r="G70" s="18">
        <f t="shared" si="81"/>
        <v>477.5</v>
      </c>
      <c r="H70" s="1"/>
      <c r="I70" s="19">
        <f t="shared" si="82"/>
        <v>62</v>
      </c>
      <c r="J70" s="20" t="str">
        <f t="shared" si="83"/>
        <v>Знак безопасности "Не влезай! Убьет!"  В01 (самоклеющаяся пленка)</v>
      </c>
      <c r="K70" s="21"/>
      <c r="L70" s="22" t="str">
        <f t="shared" si="84"/>
        <v>шт.</v>
      </c>
      <c r="M70" s="23">
        <f t="shared" si="85"/>
        <v>95.5</v>
      </c>
      <c r="N70" s="17"/>
      <c r="O70" s="22">
        <f t="shared" si="86"/>
        <v>5</v>
      </c>
      <c r="P70" s="24">
        <f t="shared" si="87"/>
        <v>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8.25">
      <c r="A71" s="6"/>
      <c r="B71" s="16">
        <v>63</v>
      </c>
      <c r="C71" s="25" t="s">
        <v>119</v>
      </c>
      <c r="D71" s="17" t="s">
        <v>14</v>
      </c>
      <c r="E71" s="28">
        <v>47.5</v>
      </c>
      <c r="F71" s="29">
        <v>5</v>
      </c>
      <c r="G71" s="18">
        <f t="shared" si="81"/>
        <v>237.5</v>
      </c>
      <c r="H71" s="1"/>
      <c r="I71" s="19">
        <f t="shared" si="82"/>
        <v>63</v>
      </c>
      <c r="J71" s="20" t="str">
        <f t="shared" si="83"/>
        <v>Знак безопасности "Не влючать. Работают люди" В18 (самоклеющаяся пленка)</v>
      </c>
      <c r="K71" s="21"/>
      <c r="L71" s="22" t="str">
        <f t="shared" si="84"/>
        <v>шт.</v>
      </c>
      <c r="M71" s="23">
        <f t="shared" si="85"/>
        <v>47.5</v>
      </c>
      <c r="N71" s="17"/>
      <c r="O71" s="22">
        <f t="shared" si="86"/>
        <v>5</v>
      </c>
      <c r="P71" s="24">
        <f t="shared" si="87"/>
        <v>0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8.25">
      <c r="A72" s="6"/>
      <c r="B72" s="16">
        <v>64</v>
      </c>
      <c r="C72" s="25" t="s">
        <v>120</v>
      </c>
      <c r="D72" s="17" t="s">
        <v>14</v>
      </c>
      <c r="E72" s="28">
        <v>98</v>
      </c>
      <c r="F72" s="29">
        <v>5</v>
      </c>
      <c r="G72" s="18">
        <f t="shared" ref="G72" si="88">E72*F72</f>
        <v>490</v>
      </c>
      <c r="H72" s="1"/>
      <c r="I72" s="19">
        <f t="shared" ref="I72" si="89">B72</f>
        <v>64</v>
      </c>
      <c r="J72" s="20" t="str">
        <f t="shared" ref="J72" si="90">C72</f>
        <v>Знак безопасности "Работать здесь"  В11 (самоклеющаяся пленка)</v>
      </c>
      <c r="K72" s="21"/>
      <c r="L72" s="22" t="str">
        <f t="shared" ref="L72" si="91">D72</f>
        <v>шт.</v>
      </c>
      <c r="M72" s="23">
        <f t="shared" ref="M72" si="92">E72</f>
        <v>98</v>
      </c>
      <c r="N72" s="17"/>
      <c r="O72" s="22">
        <f t="shared" ref="O72" si="93">F72</f>
        <v>5</v>
      </c>
      <c r="P72" s="24">
        <f t="shared" ref="P72" si="94">N72*O72</f>
        <v>0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>
      <c r="A73" s="6"/>
      <c r="B73" s="16">
        <v>65</v>
      </c>
      <c r="C73" s="25" t="s">
        <v>63</v>
      </c>
      <c r="D73" s="17" t="s">
        <v>14</v>
      </c>
      <c r="E73" s="28">
        <v>42.75</v>
      </c>
      <c r="F73" s="29">
        <v>50</v>
      </c>
      <c r="G73" s="18">
        <f t="shared" si="48"/>
        <v>2137.5</v>
      </c>
      <c r="H73" s="1"/>
      <c r="I73" s="19">
        <f t="shared" si="6"/>
        <v>65</v>
      </c>
      <c r="J73" s="20" t="str">
        <f t="shared" si="7"/>
        <v>Лампа светодиодная шар 5Вт E27 4000К G45 ECO IEK</v>
      </c>
      <c r="K73" s="21"/>
      <c r="L73" s="22" t="str">
        <f t="shared" si="49"/>
        <v>шт.</v>
      </c>
      <c r="M73" s="23">
        <f t="shared" si="50"/>
        <v>42.75</v>
      </c>
      <c r="N73" s="17"/>
      <c r="O73" s="22">
        <f t="shared" si="51"/>
        <v>50</v>
      </c>
      <c r="P73" s="24">
        <f t="shared" si="52"/>
        <v>0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6"/>
      <c r="B74" s="16">
        <v>66</v>
      </c>
      <c r="C74" s="25" t="s">
        <v>64</v>
      </c>
      <c r="D74" s="17" t="s">
        <v>14</v>
      </c>
      <c r="E74" s="28">
        <v>45.95</v>
      </c>
      <c r="F74" s="29">
        <v>50</v>
      </c>
      <c r="G74" s="18">
        <f t="shared" si="48"/>
        <v>2297.5</v>
      </c>
      <c r="H74" s="1"/>
      <c r="I74" s="19">
        <f t="shared" si="6"/>
        <v>66</v>
      </c>
      <c r="J74" s="20" t="str">
        <f t="shared" si="7"/>
        <v>Лампа светодиодная свеча 5Вт E27 4000К C35 ECO IEK</v>
      </c>
      <c r="K74" s="21"/>
      <c r="L74" s="22" t="str">
        <f t="shared" si="49"/>
        <v>шт.</v>
      </c>
      <c r="M74" s="23">
        <f t="shared" si="50"/>
        <v>45.95</v>
      </c>
      <c r="N74" s="17"/>
      <c r="O74" s="22">
        <f t="shared" si="51"/>
        <v>50</v>
      </c>
      <c r="P74" s="24">
        <f t="shared" si="52"/>
        <v>0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>
      <c r="A75" s="6"/>
      <c r="B75" s="16">
        <v>67</v>
      </c>
      <c r="C75" s="25" t="s">
        <v>65</v>
      </c>
      <c r="D75" s="17" t="s">
        <v>14</v>
      </c>
      <c r="E75" s="28">
        <v>54.8</v>
      </c>
      <c r="F75" s="29">
        <v>150</v>
      </c>
      <c r="G75" s="18">
        <f t="shared" si="48"/>
        <v>8220</v>
      </c>
      <c r="H75" s="1"/>
      <c r="I75" s="19">
        <f t="shared" si="6"/>
        <v>67</v>
      </c>
      <c r="J75" s="20" t="str">
        <f t="shared" si="7"/>
        <v>Лампа светодиодная шар 7Вт Е27 4000К G45 ECO IEK</v>
      </c>
      <c r="K75" s="21"/>
      <c r="L75" s="22" t="str">
        <f t="shared" si="49"/>
        <v>шт.</v>
      </c>
      <c r="M75" s="23">
        <f t="shared" si="50"/>
        <v>54.8</v>
      </c>
      <c r="N75" s="17"/>
      <c r="O75" s="22">
        <f t="shared" si="51"/>
        <v>150</v>
      </c>
      <c r="P75" s="24">
        <f t="shared" si="52"/>
        <v>0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>
      <c r="A76" s="6"/>
      <c r="B76" s="16">
        <v>68</v>
      </c>
      <c r="C76" s="25" t="s">
        <v>66</v>
      </c>
      <c r="D76" s="17" t="s">
        <v>14</v>
      </c>
      <c r="E76" s="28">
        <v>54.8</v>
      </c>
      <c r="F76" s="29">
        <v>100</v>
      </c>
      <c r="G76" s="18">
        <f t="shared" si="48"/>
        <v>5480</v>
      </c>
      <c r="H76" s="1"/>
      <c r="I76" s="19">
        <f t="shared" si="6"/>
        <v>68</v>
      </c>
      <c r="J76" s="20" t="str">
        <f t="shared" si="7"/>
        <v>Лампа светодиодная свеча 7Вт E27 4000К C35 ECO IEK</v>
      </c>
      <c r="K76" s="21"/>
      <c r="L76" s="22" t="str">
        <f t="shared" si="49"/>
        <v>шт.</v>
      </c>
      <c r="M76" s="23">
        <f t="shared" si="50"/>
        <v>54.8</v>
      </c>
      <c r="N76" s="17"/>
      <c r="O76" s="22">
        <f t="shared" si="51"/>
        <v>100</v>
      </c>
      <c r="P76" s="24">
        <f t="shared" si="52"/>
        <v>0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6"/>
      <c r="B77" s="16">
        <v>69</v>
      </c>
      <c r="C77" s="25" t="s">
        <v>67</v>
      </c>
      <c r="D77" s="17" t="s">
        <v>14</v>
      </c>
      <c r="E77" s="28">
        <v>55.7</v>
      </c>
      <c r="F77" s="29">
        <v>400</v>
      </c>
      <c r="G77" s="18">
        <f t="shared" si="48"/>
        <v>22280</v>
      </c>
      <c r="H77" s="1"/>
      <c r="I77" s="19">
        <f t="shared" si="6"/>
        <v>69</v>
      </c>
      <c r="J77" s="20" t="str">
        <f t="shared" si="7"/>
        <v>Лампа светодиодная шар 11Вт Е27 4000К A60 ECO IEK</v>
      </c>
      <c r="K77" s="21"/>
      <c r="L77" s="22" t="str">
        <f t="shared" si="49"/>
        <v>шт.</v>
      </c>
      <c r="M77" s="23">
        <f t="shared" si="50"/>
        <v>55.7</v>
      </c>
      <c r="N77" s="17"/>
      <c r="O77" s="22">
        <f t="shared" si="51"/>
        <v>400</v>
      </c>
      <c r="P77" s="24">
        <f t="shared" si="52"/>
        <v>0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>
      <c r="A78" s="6"/>
      <c r="B78" s="16">
        <v>70</v>
      </c>
      <c r="C78" s="25" t="s">
        <v>68</v>
      </c>
      <c r="D78" s="17" t="s">
        <v>14</v>
      </c>
      <c r="E78" s="28">
        <v>83.9</v>
      </c>
      <c r="F78" s="29">
        <v>200</v>
      </c>
      <c r="G78" s="18">
        <f t="shared" si="48"/>
        <v>16780</v>
      </c>
      <c r="H78" s="1"/>
      <c r="I78" s="19">
        <f t="shared" si="6"/>
        <v>70</v>
      </c>
      <c r="J78" s="20" t="str">
        <f t="shared" si="7"/>
        <v>Лампа светодиодная шар 15Вт E27 4000К A60 ECO IEK</v>
      </c>
      <c r="K78" s="21"/>
      <c r="L78" s="22" t="str">
        <f t="shared" si="49"/>
        <v>шт.</v>
      </c>
      <c r="M78" s="23">
        <f t="shared" si="50"/>
        <v>83.9</v>
      </c>
      <c r="N78" s="17"/>
      <c r="O78" s="22">
        <f t="shared" si="51"/>
        <v>200</v>
      </c>
      <c r="P78" s="24">
        <f t="shared" si="52"/>
        <v>0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>
      <c r="A79" s="6"/>
      <c r="B79" s="16">
        <v>71</v>
      </c>
      <c r="C79" s="25" t="s">
        <v>69</v>
      </c>
      <c r="D79" s="17" t="s">
        <v>14</v>
      </c>
      <c r="E79" s="28">
        <v>116.25</v>
      </c>
      <c r="F79" s="29">
        <v>200</v>
      </c>
      <c r="G79" s="18">
        <f t="shared" si="48"/>
        <v>23250</v>
      </c>
      <c r="H79" s="1"/>
      <c r="I79" s="19">
        <f t="shared" si="6"/>
        <v>71</v>
      </c>
      <c r="J79" s="20" t="str">
        <f t="shared" si="7"/>
        <v>Лампа светодиодная шар 20Вт E27 4000К A60 ECO IEK</v>
      </c>
      <c r="K79" s="21"/>
      <c r="L79" s="22" t="str">
        <f t="shared" si="49"/>
        <v>шт.</v>
      </c>
      <c r="M79" s="23">
        <f t="shared" si="50"/>
        <v>116.25</v>
      </c>
      <c r="N79" s="17"/>
      <c r="O79" s="22">
        <f t="shared" si="51"/>
        <v>200</v>
      </c>
      <c r="P79" s="24">
        <f t="shared" si="52"/>
        <v>0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>
      <c r="A80" s="6"/>
      <c r="B80" s="16">
        <v>72</v>
      </c>
      <c r="C80" s="25" t="s">
        <v>70</v>
      </c>
      <c r="D80" s="17" t="s">
        <v>14</v>
      </c>
      <c r="E80" s="28">
        <v>248.38</v>
      </c>
      <c r="F80" s="29">
        <v>300</v>
      </c>
      <c r="G80" s="18">
        <f t="shared" si="48"/>
        <v>74514</v>
      </c>
      <c r="H80" s="1"/>
      <c r="I80" s="19">
        <f t="shared" si="6"/>
        <v>72</v>
      </c>
      <c r="J80" s="20" t="str">
        <f t="shared" si="7"/>
        <v>Лампа светодиодная LED 30вт Е27 дневной (LB-65), FERON</v>
      </c>
      <c r="K80" s="21"/>
      <c r="L80" s="22" t="str">
        <f t="shared" si="49"/>
        <v>шт.</v>
      </c>
      <c r="M80" s="23">
        <f t="shared" si="50"/>
        <v>248.38</v>
      </c>
      <c r="N80" s="17"/>
      <c r="O80" s="22">
        <f t="shared" si="51"/>
        <v>300</v>
      </c>
      <c r="P80" s="24">
        <f t="shared" si="52"/>
        <v>0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8.25">
      <c r="A81" s="6"/>
      <c r="B81" s="16">
        <v>73</v>
      </c>
      <c r="C81" s="25" t="s">
        <v>71</v>
      </c>
      <c r="D81" s="17" t="s">
        <v>14</v>
      </c>
      <c r="E81" s="28">
        <v>466.74</v>
      </c>
      <c r="F81" s="29">
        <v>200</v>
      </c>
      <c r="G81" s="18">
        <f t="shared" si="48"/>
        <v>93348</v>
      </c>
      <c r="H81" s="1"/>
      <c r="I81" s="19">
        <f t="shared" si="6"/>
        <v>73</v>
      </c>
      <c r="J81" s="20" t="str">
        <f t="shared" si="7"/>
        <v>Лампа светодиодная LED 50 Вт Е27/Е40 дневной (LB-65), FERON</v>
      </c>
      <c r="K81" s="21"/>
      <c r="L81" s="22" t="str">
        <f t="shared" si="49"/>
        <v>шт.</v>
      </c>
      <c r="M81" s="23">
        <f t="shared" si="50"/>
        <v>466.74</v>
      </c>
      <c r="N81" s="17"/>
      <c r="O81" s="22">
        <f t="shared" si="51"/>
        <v>200</v>
      </c>
      <c r="P81" s="24">
        <f t="shared" si="52"/>
        <v>0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>
      <c r="A82" s="6"/>
      <c r="B82" s="16">
        <v>74</v>
      </c>
      <c r="C82" s="25" t="s">
        <v>72</v>
      </c>
      <c r="D82" s="17" t="s">
        <v>14</v>
      </c>
      <c r="E82" s="28">
        <v>632.41999999999996</v>
      </c>
      <c r="F82" s="29">
        <v>50</v>
      </c>
      <c r="G82" s="18">
        <f t="shared" ref="G82:G107" si="95">E82*F82</f>
        <v>31620.999999999996</v>
      </c>
      <c r="H82" s="1"/>
      <c r="I82" s="19">
        <f t="shared" si="6"/>
        <v>74</v>
      </c>
      <c r="J82" s="20" t="str">
        <f t="shared" si="7"/>
        <v>Лампа светодиодная LED 60 Вт Е27/Е40 дневной (LB-65), FERON</v>
      </c>
      <c r="K82" s="21"/>
      <c r="L82" s="22" t="str">
        <f t="shared" ref="L82:L107" si="96">D82</f>
        <v>шт.</v>
      </c>
      <c r="M82" s="23">
        <f t="shared" ref="M82:M107" si="97">E82</f>
        <v>632.41999999999996</v>
      </c>
      <c r="N82" s="17"/>
      <c r="O82" s="22">
        <f t="shared" ref="O82:O106" si="98">F82</f>
        <v>50</v>
      </c>
      <c r="P82" s="24">
        <f t="shared" ref="P82:P106" si="99">N82*O82</f>
        <v>0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>
      <c r="A83" s="6"/>
      <c r="B83" s="16">
        <v>75</v>
      </c>
      <c r="C83" s="25" t="s">
        <v>73</v>
      </c>
      <c r="D83" s="17" t="s">
        <v>14</v>
      </c>
      <c r="E83" s="28">
        <v>42.73</v>
      </c>
      <c r="F83" s="29">
        <v>50</v>
      </c>
      <c r="G83" s="18">
        <f t="shared" si="95"/>
        <v>2136.5</v>
      </c>
      <c r="H83" s="1"/>
      <c r="I83" s="19">
        <f t="shared" si="6"/>
        <v>75</v>
      </c>
      <c r="J83" s="20" t="str">
        <f t="shared" si="7"/>
        <v>Лампа светодиодная шар 5Вт Е14 4000К G45 ECO IEK</v>
      </c>
      <c r="K83" s="21"/>
      <c r="L83" s="22" t="str">
        <f t="shared" si="96"/>
        <v>шт.</v>
      </c>
      <c r="M83" s="23">
        <f t="shared" si="97"/>
        <v>42.73</v>
      </c>
      <c r="N83" s="17"/>
      <c r="O83" s="22">
        <f t="shared" si="98"/>
        <v>50</v>
      </c>
      <c r="P83" s="24">
        <f t="shared" si="99"/>
        <v>0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>
      <c r="A84" s="6"/>
      <c r="B84" s="16">
        <v>76</v>
      </c>
      <c r="C84" s="25" t="s">
        <v>74</v>
      </c>
      <c r="D84" s="17" t="s">
        <v>14</v>
      </c>
      <c r="E84" s="28">
        <v>45.95</v>
      </c>
      <c r="F84" s="29">
        <v>50</v>
      </c>
      <c r="G84" s="18">
        <f t="shared" si="95"/>
        <v>2297.5</v>
      </c>
      <c r="H84" s="1"/>
      <c r="I84" s="19">
        <f t="shared" si="6"/>
        <v>76</v>
      </c>
      <c r="J84" s="20" t="str">
        <f t="shared" si="7"/>
        <v>Лампа светодиодная свеча 5Вт Е14 4000К C35 ECO IEK</v>
      </c>
      <c r="K84" s="21"/>
      <c r="L84" s="22" t="str">
        <f t="shared" si="96"/>
        <v>шт.</v>
      </c>
      <c r="M84" s="23">
        <f t="shared" si="97"/>
        <v>45.95</v>
      </c>
      <c r="N84" s="17"/>
      <c r="O84" s="22">
        <f t="shared" si="98"/>
        <v>50</v>
      </c>
      <c r="P84" s="24">
        <f t="shared" si="99"/>
        <v>0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>
      <c r="A85" s="6"/>
      <c r="B85" s="16">
        <v>77</v>
      </c>
      <c r="C85" s="25" t="s">
        <v>75</v>
      </c>
      <c r="D85" s="17" t="s">
        <v>14</v>
      </c>
      <c r="E85" s="28">
        <v>54.8</v>
      </c>
      <c r="F85" s="29">
        <v>50</v>
      </c>
      <c r="G85" s="18">
        <f t="shared" si="95"/>
        <v>2740</v>
      </c>
      <c r="H85" s="1"/>
      <c r="I85" s="19">
        <f t="shared" si="6"/>
        <v>77</v>
      </c>
      <c r="J85" s="20" t="str">
        <f t="shared" si="7"/>
        <v>Лампа светодиодная шар 7Вт E14 4000К G45 ECO IEK</v>
      </c>
      <c r="K85" s="21"/>
      <c r="L85" s="22" t="str">
        <f t="shared" si="96"/>
        <v>шт.</v>
      </c>
      <c r="M85" s="23">
        <f t="shared" si="97"/>
        <v>54.8</v>
      </c>
      <c r="N85" s="17"/>
      <c r="O85" s="22">
        <f t="shared" si="98"/>
        <v>50</v>
      </c>
      <c r="P85" s="24">
        <f t="shared" si="99"/>
        <v>0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>
      <c r="A86" s="6"/>
      <c r="B86" s="16">
        <v>78</v>
      </c>
      <c r="C86" s="25" t="s">
        <v>76</v>
      </c>
      <c r="D86" s="17" t="s">
        <v>14</v>
      </c>
      <c r="E86" s="28">
        <v>54.8</v>
      </c>
      <c r="F86" s="29">
        <v>50</v>
      </c>
      <c r="G86" s="18">
        <f t="shared" si="95"/>
        <v>2740</v>
      </c>
      <c r="H86" s="1"/>
      <c r="I86" s="19">
        <f t="shared" si="6"/>
        <v>78</v>
      </c>
      <c r="J86" s="20" t="str">
        <f t="shared" si="7"/>
        <v>Лампа светодиодная свеча 7Вт Е14 4000К C35 ECO IEK</v>
      </c>
      <c r="K86" s="21"/>
      <c r="L86" s="22" t="str">
        <f t="shared" si="96"/>
        <v>шт.</v>
      </c>
      <c r="M86" s="23">
        <f t="shared" si="97"/>
        <v>54.8</v>
      </c>
      <c r="N86" s="17"/>
      <c r="O86" s="22">
        <f t="shared" si="98"/>
        <v>50</v>
      </c>
      <c r="P86" s="24">
        <f t="shared" si="99"/>
        <v>0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8.25">
      <c r="A87" s="6"/>
      <c r="B87" s="16">
        <v>79</v>
      </c>
      <c r="C87" s="32" t="s">
        <v>105</v>
      </c>
      <c r="D87" s="17" t="s">
        <v>14</v>
      </c>
      <c r="E87" s="28">
        <v>59.5</v>
      </c>
      <c r="F87" s="29">
        <v>20</v>
      </c>
      <c r="G87" s="18">
        <f t="shared" si="95"/>
        <v>1190</v>
      </c>
      <c r="H87" s="1"/>
      <c r="I87" s="19">
        <f t="shared" si="6"/>
        <v>79</v>
      </c>
      <c r="J87" s="20" t="str">
        <f t="shared" si="7"/>
        <v>Лампа светодиодная PAR16 7Вт GU10 4000К ECO софит IEK</v>
      </c>
      <c r="K87" s="21"/>
      <c r="L87" s="22" t="str">
        <f t="shared" si="96"/>
        <v>шт.</v>
      </c>
      <c r="M87" s="23">
        <f t="shared" si="97"/>
        <v>59.5</v>
      </c>
      <c r="N87" s="17"/>
      <c r="O87" s="22">
        <f t="shared" si="98"/>
        <v>20</v>
      </c>
      <c r="P87" s="24">
        <f t="shared" si="99"/>
        <v>0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8.25">
      <c r="A88" s="6"/>
      <c r="B88" s="16">
        <v>80</v>
      </c>
      <c r="C88" s="25" t="s">
        <v>106</v>
      </c>
      <c r="D88" s="17" t="s">
        <v>14</v>
      </c>
      <c r="E88" s="28">
        <v>93.35</v>
      </c>
      <c r="F88" s="29">
        <v>10</v>
      </c>
      <c r="G88" s="18">
        <f t="shared" ref="G88" si="100">E88*F88</f>
        <v>933.5</v>
      </c>
      <c r="H88" s="1"/>
      <c r="I88" s="19">
        <f t="shared" ref="I88" si="101">B88</f>
        <v>80</v>
      </c>
      <c r="J88" s="20" t="str">
        <f t="shared" ref="J88" si="102">C88</f>
        <v>Лампа светодиодная Т8 10Вт G13 6500К PLED T8-600GL JazzWay</v>
      </c>
      <c r="K88" s="21"/>
      <c r="L88" s="22" t="str">
        <f t="shared" ref="L88" si="103">D88</f>
        <v>шт.</v>
      </c>
      <c r="M88" s="23">
        <f t="shared" ref="M88" si="104">E88</f>
        <v>93.35</v>
      </c>
      <c r="N88" s="17"/>
      <c r="O88" s="22">
        <f t="shared" ref="O88" si="105">F88</f>
        <v>10</v>
      </c>
      <c r="P88" s="24">
        <f t="shared" ref="P88" si="106">N88*O88</f>
        <v>0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8.25">
      <c r="A89" s="6"/>
      <c r="B89" s="16">
        <v>81</v>
      </c>
      <c r="C89" s="25" t="s">
        <v>107</v>
      </c>
      <c r="D89" s="17" t="s">
        <v>14</v>
      </c>
      <c r="E89" s="28">
        <v>115.65</v>
      </c>
      <c r="F89" s="29">
        <v>10</v>
      </c>
      <c r="G89" s="18">
        <f t="shared" ref="G89" si="107">E89*F89</f>
        <v>1156.5</v>
      </c>
      <c r="H89" s="1"/>
      <c r="I89" s="19">
        <f t="shared" ref="I89" si="108">B89</f>
        <v>81</v>
      </c>
      <c r="J89" s="20" t="str">
        <f t="shared" ref="J89" si="109">C89</f>
        <v>Лампа светодиодная Т8 20Вт G13 6500К 1200мм FROST JazzWay</v>
      </c>
      <c r="K89" s="21"/>
      <c r="L89" s="22" t="str">
        <f t="shared" ref="L89" si="110">D89</f>
        <v>шт.</v>
      </c>
      <c r="M89" s="23">
        <f t="shared" ref="M89" si="111">E89</f>
        <v>115.65</v>
      </c>
      <c r="N89" s="17"/>
      <c r="O89" s="22">
        <f t="shared" ref="O89" si="112">F89</f>
        <v>10</v>
      </c>
      <c r="P89" s="24">
        <f t="shared" ref="P89" si="113">N89*O89</f>
        <v>0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8.25">
      <c r="A90" s="6"/>
      <c r="B90" s="16">
        <v>82</v>
      </c>
      <c r="C90" s="25" t="s">
        <v>77</v>
      </c>
      <c r="D90" s="17" t="s">
        <v>14</v>
      </c>
      <c r="E90" s="28">
        <v>173.45</v>
      </c>
      <c r="F90" s="29">
        <v>5</v>
      </c>
      <c r="G90" s="18">
        <f t="shared" si="95"/>
        <v>867.25</v>
      </c>
      <c r="H90" s="1"/>
      <c r="I90" s="19">
        <f t="shared" si="6"/>
        <v>82</v>
      </c>
      <c r="J90" s="20" t="str">
        <f t="shared" si="7"/>
        <v>Прожектор светодиодный 10Вт 6500K 800Лм IP65 PFL- C2 JazzWay</v>
      </c>
      <c r="K90" s="21"/>
      <c r="L90" s="22" t="str">
        <f t="shared" si="96"/>
        <v>шт.</v>
      </c>
      <c r="M90" s="23">
        <f t="shared" si="97"/>
        <v>173.45</v>
      </c>
      <c r="N90" s="17"/>
      <c r="O90" s="22">
        <f t="shared" si="98"/>
        <v>5</v>
      </c>
      <c r="P90" s="24">
        <f t="shared" si="99"/>
        <v>0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8.25">
      <c r="A91" s="6"/>
      <c r="B91" s="16">
        <v>83</v>
      </c>
      <c r="C91" s="25" t="s">
        <v>78</v>
      </c>
      <c r="D91" s="17" t="s">
        <v>14</v>
      </c>
      <c r="E91" s="28">
        <v>241.04</v>
      </c>
      <c r="F91" s="29">
        <v>10</v>
      </c>
      <c r="G91" s="18">
        <f t="shared" si="95"/>
        <v>2410.4</v>
      </c>
      <c r="H91" s="1"/>
      <c r="I91" s="19">
        <f t="shared" si="6"/>
        <v>83</v>
      </c>
      <c r="J91" s="20" t="str">
        <f t="shared" si="7"/>
        <v>Прожектор светодиодный 20Вт 6500К 1600Лм IP65 PFL-C JazzWay</v>
      </c>
      <c r="K91" s="21"/>
      <c r="L91" s="22" t="str">
        <f t="shared" si="96"/>
        <v>шт.</v>
      </c>
      <c r="M91" s="23">
        <f t="shared" si="97"/>
        <v>241.04</v>
      </c>
      <c r="N91" s="17"/>
      <c r="O91" s="22">
        <f t="shared" si="98"/>
        <v>10</v>
      </c>
      <c r="P91" s="24">
        <f t="shared" si="99"/>
        <v>0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8.25">
      <c r="A92" s="6"/>
      <c r="B92" s="16">
        <v>84</v>
      </c>
      <c r="C92" s="25" t="s">
        <v>79</v>
      </c>
      <c r="D92" s="17" t="s">
        <v>14</v>
      </c>
      <c r="E92" s="28">
        <v>355.95</v>
      </c>
      <c r="F92" s="29">
        <v>15</v>
      </c>
      <c r="G92" s="18">
        <f t="shared" si="95"/>
        <v>5339.25</v>
      </c>
      <c r="H92" s="1"/>
      <c r="I92" s="19">
        <f t="shared" si="6"/>
        <v>84</v>
      </c>
      <c r="J92" s="20" t="str">
        <f t="shared" si="7"/>
        <v>Прожектор светодиодный 30Вт 6500К 2400Лм IP65 PFL-C JazzWay</v>
      </c>
      <c r="K92" s="21"/>
      <c r="L92" s="22" t="str">
        <f t="shared" si="96"/>
        <v>шт.</v>
      </c>
      <c r="M92" s="23">
        <f t="shared" si="97"/>
        <v>355.95</v>
      </c>
      <c r="N92" s="17"/>
      <c r="O92" s="22">
        <f t="shared" si="98"/>
        <v>15</v>
      </c>
      <c r="P92" s="24">
        <f t="shared" si="99"/>
        <v>0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8.25">
      <c r="A93" s="6"/>
      <c r="B93" s="16">
        <v>85</v>
      </c>
      <c r="C93" s="25" t="s">
        <v>80</v>
      </c>
      <c r="D93" s="17" t="s">
        <v>14</v>
      </c>
      <c r="E93" s="28">
        <v>534.25</v>
      </c>
      <c r="F93" s="29">
        <v>5</v>
      </c>
      <c r="G93" s="18">
        <f t="shared" si="95"/>
        <v>2671.25</v>
      </c>
      <c r="H93" s="1"/>
      <c r="I93" s="19">
        <f t="shared" si="6"/>
        <v>85</v>
      </c>
      <c r="J93" s="20" t="str">
        <f t="shared" si="7"/>
        <v>Прожектор светодиодный 50Вт 6500К 4000Лм IP65 PFL-C JazzWay</v>
      </c>
      <c r="K93" s="21"/>
      <c r="L93" s="22" t="str">
        <f t="shared" si="96"/>
        <v>шт.</v>
      </c>
      <c r="M93" s="23">
        <f t="shared" si="97"/>
        <v>534.25</v>
      </c>
      <c r="N93" s="17"/>
      <c r="O93" s="22">
        <f t="shared" si="98"/>
        <v>5</v>
      </c>
      <c r="P93" s="24">
        <f t="shared" si="99"/>
        <v>0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1">
      <c r="A94" s="6"/>
      <c r="B94" s="16">
        <v>86</v>
      </c>
      <c r="C94" s="25" t="s">
        <v>81</v>
      </c>
      <c r="D94" s="17" t="s">
        <v>14</v>
      </c>
      <c r="E94" s="28">
        <v>543</v>
      </c>
      <c r="F94" s="29">
        <v>30</v>
      </c>
      <c r="G94" s="18">
        <f t="shared" si="95"/>
        <v>16290</v>
      </c>
      <c r="H94" s="1"/>
      <c r="I94" s="19">
        <f t="shared" si="6"/>
        <v>86</v>
      </c>
      <c r="J94" s="20" t="str">
        <f t="shared" si="7"/>
        <v>Светильник светодиодный универсальный ДВО-36Вт 6500K 3000Лм призма IP40 с БП, JazzWay</v>
      </c>
      <c r="K94" s="21"/>
      <c r="L94" s="22" t="str">
        <f t="shared" si="96"/>
        <v>шт.</v>
      </c>
      <c r="M94" s="23">
        <f t="shared" si="97"/>
        <v>543</v>
      </c>
      <c r="N94" s="17"/>
      <c r="O94" s="22">
        <f t="shared" si="98"/>
        <v>30</v>
      </c>
      <c r="P94" s="24">
        <f t="shared" si="99"/>
        <v>0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8.25">
      <c r="A95" s="6"/>
      <c r="B95" s="16">
        <v>87</v>
      </c>
      <c r="C95" s="32" t="s">
        <v>115</v>
      </c>
      <c r="D95" s="31" t="s">
        <v>14</v>
      </c>
      <c r="E95" s="28">
        <v>563</v>
      </c>
      <c r="F95" s="29">
        <v>20</v>
      </c>
      <c r="G95" s="18">
        <f t="shared" ref="G95" si="114">E95*F95</f>
        <v>11260</v>
      </c>
      <c r="H95" s="1"/>
      <c r="I95" s="19">
        <f t="shared" ref="I95" si="115">B95</f>
        <v>87</v>
      </c>
      <c r="J95" s="20" t="str">
        <f t="shared" ref="J95" si="116">C95</f>
        <v>Светильник светодиодный PPO 1200 SMD 40Вт 6500K IP20 100-240В 50Гц Jazzway</v>
      </c>
      <c r="K95" s="21"/>
      <c r="L95" s="22" t="str">
        <f t="shared" ref="L95" si="117">D95</f>
        <v>шт.</v>
      </c>
      <c r="M95" s="23">
        <f t="shared" ref="M95" si="118">E95</f>
        <v>563</v>
      </c>
      <c r="N95" s="17"/>
      <c r="O95" s="22">
        <f t="shared" ref="O95" si="119">F95</f>
        <v>20</v>
      </c>
      <c r="P95" s="24">
        <f t="shared" ref="P95" si="120">N95*O95</f>
        <v>0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>
      <c r="A96" s="6"/>
      <c r="B96" s="16">
        <v>88</v>
      </c>
      <c r="C96" s="25" t="s">
        <v>82</v>
      </c>
      <c r="D96" s="31" t="s">
        <v>14</v>
      </c>
      <c r="E96" s="28">
        <v>4035</v>
      </c>
      <c r="F96" s="29">
        <v>10</v>
      </c>
      <c r="G96" s="18">
        <f t="shared" si="95"/>
        <v>40350</v>
      </c>
      <c r="H96" s="1"/>
      <c r="I96" s="19">
        <f t="shared" si="6"/>
        <v>88</v>
      </c>
      <c r="J96" s="20" t="str">
        <f t="shared" si="7"/>
        <v>Светильник GALAD Победа LED-60-К/К50</v>
      </c>
      <c r="K96" s="21"/>
      <c r="L96" s="22" t="str">
        <f t="shared" si="96"/>
        <v>шт.</v>
      </c>
      <c r="M96" s="23">
        <f t="shared" si="97"/>
        <v>4035</v>
      </c>
      <c r="N96" s="17"/>
      <c r="O96" s="22">
        <f t="shared" si="98"/>
        <v>10</v>
      </c>
      <c r="P96" s="24">
        <f t="shared" si="99"/>
        <v>0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>
      <c r="A97" s="6"/>
      <c r="B97" s="16">
        <v>89</v>
      </c>
      <c r="C97" s="25" t="s">
        <v>83</v>
      </c>
      <c r="D97" s="31" t="s">
        <v>14</v>
      </c>
      <c r="E97" s="28">
        <v>4395</v>
      </c>
      <c r="F97" s="29">
        <v>10</v>
      </c>
      <c r="G97" s="18">
        <f t="shared" si="95"/>
        <v>43950</v>
      </c>
      <c r="H97" s="1"/>
      <c r="I97" s="19">
        <f t="shared" si="6"/>
        <v>89</v>
      </c>
      <c r="J97" s="20" t="str">
        <f t="shared" si="7"/>
        <v>Светильник GALAD Победа LED-80-К/К50</v>
      </c>
      <c r="K97" s="21"/>
      <c r="L97" s="22" t="str">
        <f t="shared" si="96"/>
        <v>шт.</v>
      </c>
      <c r="M97" s="23">
        <f t="shared" si="97"/>
        <v>4395</v>
      </c>
      <c r="N97" s="17"/>
      <c r="O97" s="22">
        <f t="shared" si="98"/>
        <v>10</v>
      </c>
      <c r="P97" s="24">
        <f t="shared" si="99"/>
        <v>0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>
      <c r="A98" s="6"/>
      <c r="B98" s="16">
        <v>90</v>
      </c>
      <c r="C98" s="25" t="s">
        <v>108</v>
      </c>
      <c r="D98" s="31" t="s">
        <v>14</v>
      </c>
      <c r="E98" s="28">
        <v>6113</v>
      </c>
      <c r="F98" s="29">
        <v>5</v>
      </c>
      <c r="G98" s="18">
        <f t="shared" si="95"/>
        <v>30565</v>
      </c>
      <c r="H98" s="1"/>
      <c r="I98" s="19">
        <f t="shared" si="6"/>
        <v>90</v>
      </c>
      <c r="J98" s="20" t="str">
        <f t="shared" si="7"/>
        <v>Светильник GALAD Победа LED-80-ШБ1/К50</v>
      </c>
      <c r="K98" s="21"/>
      <c r="L98" s="22" t="str">
        <f t="shared" si="96"/>
        <v>шт.</v>
      </c>
      <c r="M98" s="23">
        <f t="shared" si="97"/>
        <v>6113</v>
      </c>
      <c r="N98" s="17"/>
      <c r="O98" s="22">
        <f t="shared" si="98"/>
        <v>5</v>
      </c>
      <c r="P98" s="24">
        <f t="shared" si="99"/>
        <v>0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>
      <c r="A99" s="6"/>
      <c r="B99" s="16">
        <v>91</v>
      </c>
      <c r="C99" s="25" t="s">
        <v>84</v>
      </c>
      <c r="D99" s="31" t="s">
        <v>14</v>
      </c>
      <c r="E99" s="28">
        <v>4932</v>
      </c>
      <c r="F99" s="29">
        <v>5</v>
      </c>
      <c r="G99" s="18">
        <f t="shared" si="95"/>
        <v>24660</v>
      </c>
      <c r="H99" s="1"/>
      <c r="I99" s="19">
        <f t="shared" si="6"/>
        <v>91</v>
      </c>
      <c r="J99" s="20" t="str">
        <f t="shared" si="7"/>
        <v>Светильник GALAD Победа LED-100-К/К50</v>
      </c>
      <c r="K99" s="21"/>
      <c r="L99" s="22" t="str">
        <f t="shared" si="96"/>
        <v>шт.</v>
      </c>
      <c r="M99" s="23">
        <f t="shared" si="97"/>
        <v>4932</v>
      </c>
      <c r="N99" s="17"/>
      <c r="O99" s="22">
        <f t="shared" si="98"/>
        <v>5</v>
      </c>
      <c r="P99" s="24">
        <f t="shared" si="99"/>
        <v>0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>
      <c r="A100" s="6"/>
      <c r="B100" s="16">
        <v>92</v>
      </c>
      <c r="C100" s="25" t="s">
        <v>109</v>
      </c>
      <c r="D100" s="31" t="s">
        <v>14</v>
      </c>
      <c r="E100" s="28">
        <v>5620</v>
      </c>
      <c r="F100" s="29">
        <v>5</v>
      </c>
      <c r="G100" s="18">
        <f t="shared" ref="G100" si="121">E100*F100</f>
        <v>28100</v>
      </c>
      <c r="H100" s="1"/>
      <c r="I100" s="19">
        <f t="shared" ref="I100" si="122">B100</f>
        <v>92</v>
      </c>
      <c r="J100" s="20" t="str">
        <f t="shared" ref="J100" si="123">C100</f>
        <v>Светильник GALAD Победа LED-100-ШБ1/К50</v>
      </c>
      <c r="K100" s="21"/>
      <c r="L100" s="22" t="str">
        <f t="shared" ref="L100" si="124">D100</f>
        <v>шт.</v>
      </c>
      <c r="M100" s="23">
        <f t="shared" ref="M100" si="125">E100</f>
        <v>5620</v>
      </c>
      <c r="N100" s="17"/>
      <c r="O100" s="22">
        <f t="shared" ref="O100" si="126">F100</f>
        <v>5</v>
      </c>
      <c r="P100" s="24">
        <f t="shared" ref="P100" si="127">N100*O100</f>
        <v>0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6"/>
      <c r="B101" s="16">
        <v>93</v>
      </c>
      <c r="C101" s="25" t="s">
        <v>110</v>
      </c>
      <c r="D101" s="31" t="s">
        <v>14</v>
      </c>
      <c r="E101" s="28">
        <v>144.5</v>
      </c>
      <c r="F101" s="29">
        <v>10</v>
      </c>
      <c r="G101" s="18">
        <f t="shared" ref="G101:G102" si="128">E101*F101</f>
        <v>1445</v>
      </c>
      <c r="H101" s="1"/>
      <c r="I101" s="19">
        <f t="shared" ref="I101:I102" si="129">B101</f>
        <v>93</v>
      </c>
      <c r="J101" s="20" t="str">
        <f t="shared" ref="J101:J102" si="130">C101</f>
        <v>Лампа ДРЛ 250Вт Е40 220В</v>
      </c>
      <c r="K101" s="21"/>
      <c r="L101" s="22" t="str">
        <f t="shared" ref="L101:L102" si="131">D101</f>
        <v>шт.</v>
      </c>
      <c r="M101" s="23">
        <f t="shared" ref="M101:M102" si="132">E101</f>
        <v>144.5</v>
      </c>
      <c r="N101" s="17"/>
      <c r="O101" s="22">
        <f t="shared" ref="O101:O102" si="133">F101</f>
        <v>10</v>
      </c>
      <c r="P101" s="24">
        <f t="shared" ref="P101:P102" si="134">N101*O101</f>
        <v>0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>
      <c r="A102" s="6"/>
      <c r="B102" s="16">
        <v>94</v>
      </c>
      <c r="C102" s="25" t="s">
        <v>111</v>
      </c>
      <c r="D102" s="31" t="s">
        <v>14</v>
      </c>
      <c r="E102" s="28">
        <v>9.14</v>
      </c>
      <c r="F102" s="29">
        <v>100</v>
      </c>
      <c r="G102" s="18">
        <f t="shared" si="128"/>
        <v>914</v>
      </c>
      <c r="H102" s="1"/>
      <c r="I102" s="19">
        <f t="shared" si="129"/>
        <v>94</v>
      </c>
      <c r="J102" s="20" t="str">
        <f t="shared" si="130"/>
        <v xml:space="preserve">Лампа накаливания 40 Вт Е27 220 В ЛОН Б-230-40-4 </v>
      </c>
      <c r="K102" s="21"/>
      <c r="L102" s="22" t="str">
        <f t="shared" si="131"/>
        <v>шт.</v>
      </c>
      <c r="M102" s="23">
        <f t="shared" si="132"/>
        <v>9.14</v>
      </c>
      <c r="N102" s="17"/>
      <c r="O102" s="22">
        <f t="shared" si="133"/>
        <v>100</v>
      </c>
      <c r="P102" s="24">
        <f t="shared" si="134"/>
        <v>0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>
      <c r="A103" s="6"/>
      <c r="B103" s="16">
        <v>95</v>
      </c>
      <c r="C103" s="25" t="s">
        <v>112</v>
      </c>
      <c r="D103" s="31" t="s">
        <v>14</v>
      </c>
      <c r="E103" s="28">
        <v>9.14</v>
      </c>
      <c r="F103" s="29">
        <v>50</v>
      </c>
      <c r="G103" s="18">
        <f t="shared" ref="G103" si="135">E103*F103</f>
        <v>457</v>
      </c>
      <c r="H103" s="1"/>
      <c r="I103" s="19">
        <f t="shared" ref="I103" si="136">B103</f>
        <v>95</v>
      </c>
      <c r="J103" s="20" t="str">
        <f t="shared" ref="J103" si="137">C103</f>
        <v>Лампа накаливания 60 Вт Е27 220В ЛОН 60</v>
      </c>
      <c r="K103" s="21"/>
      <c r="L103" s="22" t="str">
        <f t="shared" ref="L103" si="138">D103</f>
        <v>шт.</v>
      </c>
      <c r="M103" s="23">
        <f t="shared" ref="M103" si="139">E103</f>
        <v>9.14</v>
      </c>
      <c r="N103" s="17"/>
      <c r="O103" s="22">
        <f t="shared" ref="O103" si="140">F103</f>
        <v>50</v>
      </c>
      <c r="P103" s="24">
        <f t="shared" ref="P103" si="141">N103*O103</f>
        <v>0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>
      <c r="A104" s="6"/>
      <c r="B104" s="16">
        <v>96</v>
      </c>
      <c r="C104" s="25" t="s">
        <v>113</v>
      </c>
      <c r="D104" s="31" t="s">
        <v>14</v>
      </c>
      <c r="E104" s="28">
        <v>9.14</v>
      </c>
      <c r="F104" s="29">
        <v>25</v>
      </c>
      <c r="G104" s="18">
        <f t="shared" ref="G104" si="142">E104*F104</f>
        <v>228.5</v>
      </c>
      <c r="H104" s="1"/>
      <c r="I104" s="19">
        <f t="shared" ref="I104" si="143">B104</f>
        <v>96</v>
      </c>
      <c r="J104" s="20" t="str">
        <f t="shared" ref="J104" si="144">C104</f>
        <v>Лампа накаливания 95Вт Е27 220В ЛОН 95</v>
      </c>
      <c r="K104" s="21"/>
      <c r="L104" s="22" t="str">
        <f t="shared" ref="L104" si="145">D104</f>
        <v>шт.</v>
      </c>
      <c r="M104" s="23">
        <f t="shared" ref="M104" si="146">E104</f>
        <v>9.14</v>
      </c>
      <c r="N104" s="17"/>
      <c r="O104" s="22">
        <f t="shared" ref="O104" si="147">F104</f>
        <v>25</v>
      </c>
      <c r="P104" s="24">
        <f t="shared" ref="P104" si="148">N104*O104</f>
        <v>0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8.25">
      <c r="A105" s="6"/>
      <c r="B105" s="16">
        <v>97</v>
      </c>
      <c r="C105" s="25" t="s">
        <v>114</v>
      </c>
      <c r="D105" s="31" t="s">
        <v>14</v>
      </c>
      <c r="E105" s="28">
        <v>48.94</v>
      </c>
      <c r="F105" s="29">
        <v>15</v>
      </c>
      <c r="G105" s="18">
        <f t="shared" ref="G105" si="149">E105*F105</f>
        <v>734.09999999999991</v>
      </c>
      <c r="H105" s="1"/>
      <c r="I105" s="19">
        <f t="shared" ref="I105" si="150">B105</f>
        <v>97</v>
      </c>
      <c r="J105" s="20" t="str">
        <f t="shared" ref="J105" si="151">C105</f>
        <v>Патрон-переходник с цоколя Е40 на Е27 пластик белый индивидуальный пакет, IEK</v>
      </c>
      <c r="K105" s="21"/>
      <c r="L105" s="22" t="str">
        <f t="shared" ref="L105" si="152">D105</f>
        <v>шт.</v>
      </c>
      <c r="M105" s="23">
        <f t="shared" ref="M105" si="153">E105</f>
        <v>48.94</v>
      </c>
      <c r="N105" s="17"/>
      <c r="O105" s="22">
        <f t="shared" ref="O105" si="154">F105</f>
        <v>15</v>
      </c>
      <c r="P105" s="24">
        <f t="shared" ref="P105" si="155">N105*O105</f>
        <v>0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>
      <c r="A106" s="6"/>
      <c r="B106" s="16">
        <v>98</v>
      </c>
      <c r="C106" s="25" t="s">
        <v>85</v>
      </c>
      <c r="D106" s="31" t="s">
        <v>14</v>
      </c>
      <c r="E106" s="28">
        <v>457.63</v>
      </c>
      <c r="F106" s="29">
        <v>25</v>
      </c>
      <c r="G106" s="18">
        <f t="shared" si="95"/>
        <v>11440.75</v>
      </c>
      <c r="H106" s="1"/>
      <c r="I106" s="19">
        <f t="shared" si="6"/>
        <v>98</v>
      </c>
      <c r="J106" s="20" t="str">
        <f t="shared" si="7"/>
        <v>Светильник НКУ 01-200-003 "Сура" без стекла</v>
      </c>
      <c r="K106" s="21"/>
      <c r="L106" s="22" t="str">
        <f t="shared" si="96"/>
        <v>шт.</v>
      </c>
      <c r="M106" s="23">
        <f t="shared" si="97"/>
        <v>457.63</v>
      </c>
      <c r="N106" s="17"/>
      <c r="O106" s="22">
        <f t="shared" si="98"/>
        <v>25</v>
      </c>
      <c r="P106" s="24">
        <f t="shared" si="99"/>
        <v>0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>
      <c r="A107" s="6"/>
      <c r="B107" s="16">
        <v>99</v>
      </c>
      <c r="C107" s="25" t="s">
        <v>86</v>
      </c>
      <c r="D107" s="31" t="s">
        <v>14</v>
      </c>
      <c r="E107" s="28">
        <v>474.53</v>
      </c>
      <c r="F107" s="29">
        <v>25</v>
      </c>
      <c r="G107" s="18">
        <f t="shared" si="95"/>
        <v>11863.25</v>
      </c>
      <c r="H107" s="1"/>
      <c r="I107" s="19">
        <f t="shared" si="6"/>
        <v>99</v>
      </c>
      <c r="J107" s="20" t="str">
        <f t="shared" si="7"/>
        <v>Кронштейн КНО-1 малый</v>
      </c>
      <c r="K107" s="21"/>
      <c r="L107" s="22" t="str">
        <f t="shared" si="96"/>
        <v>шт.</v>
      </c>
      <c r="M107" s="23">
        <f t="shared" si="97"/>
        <v>474.53</v>
      </c>
      <c r="N107" s="17"/>
      <c r="O107" s="22">
        <f t="shared" si="51"/>
        <v>25</v>
      </c>
      <c r="P107" s="24">
        <f t="shared" si="52"/>
        <v>0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thickBot="1">
      <c r="A108" s="6"/>
      <c r="B108" s="37" t="s">
        <v>7</v>
      </c>
      <c r="C108" s="38"/>
      <c r="D108" s="38"/>
      <c r="E108" s="38"/>
      <c r="F108" s="39"/>
      <c r="G108" s="11">
        <f>SUM(G9:G107)</f>
        <v>1500000</v>
      </c>
      <c r="H108" s="1"/>
      <c r="I108" s="37" t="s">
        <v>7</v>
      </c>
      <c r="J108" s="38"/>
      <c r="K108" s="38"/>
      <c r="L108" s="38"/>
      <c r="M108" s="38"/>
      <c r="N108" s="38"/>
      <c r="O108" s="39"/>
      <c r="P108" s="11">
        <f>SUM(P9:P107)</f>
        <v>0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>
      <c r="A109" s="6"/>
      <c r="B109" s="50" t="s">
        <v>20</v>
      </c>
      <c r="C109" s="51"/>
      <c r="D109" s="51"/>
      <c r="E109" s="51"/>
      <c r="F109" s="15">
        <v>0.2</v>
      </c>
      <c r="G109" s="12">
        <f>G108*F109</f>
        <v>300000</v>
      </c>
      <c r="H109" s="1"/>
      <c r="I109" s="50" t="s">
        <v>20</v>
      </c>
      <c r="J109" s="51"/>
      <c r="K109" s="51"/>
      <c r="L109" s="51"/>
      <c r="M109" s="51"/>
      <c r="N109" s="51"/>
      <c r="O109" s="15">
        <v>0.2</v>
      </c>
      <c r="P109" s="12">
        <f>P108*O109</f>
        <v>0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thickBot="1">
      <c r="A110" s="6"/>
      <c r="B110" s="42" t="s">
        <v>8</v>
      </c>
      <c r="C110" s="43"/>
      <c r="D110" s="43"/>
      <c r="E110" s="43"/>
      <c r="F110" s="44"/>
      <c r="G110" s="13">
        <f>G108+G109</f>
        <v>1800000</v>
      </c>
      <c r="H110" s="1"/>
      <c r="I110" s="42" t="s">
        <v>8</v>
      </c>
      <c r="J110" s="43"/>
      <c r="K110" s="43"/>
      <c r="L110" s="43"/>
      <c r="M110" s="43"/>
      <c r="N110" s="43"/>
      <c r="O110" s="44"/>
      <c r="P110" s="13">
        <f>P108+P109</f>
        <v>0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3.75" hidden="1" customHeight="1">
      <c r="B111" s="33" t="s">
        <v>18</v>
      </c>
      <c r="C111" s="33"/>
      <c r="D111" s="33"/>
      <c r="E111" s="33"/>
      <c r="F111" s="33"/>
      <c r="G111" s="33"/>
      <c r="H111" s="1"/>
      <c r="I111" s="1"/>
      <c r="J111" s="1"/>
      <c r="K111" s="1"/>
      <c r="L111" s="2"/>
      <c r="M111" s="2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1.5" hidden="1" customHeight="1">
      <c r="B112" s="33" t="s">
        <v>19</v>
      </c>
      <c r="C112" s="33"/>
      <c r="D112" s="33"/>
      <c r="E112" s="33"/>
      <c r="F112" s="33"/>
      <c r="G112" s="3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1"/>
    </row>
    <row r="113" spans="26:26">
      <c r="Z113" s="1"/>
    </row>
  </sheetData>
  <mergeCells count="13">
    <mergeCell ref="B112:G112"/>
    <mergeCell ref="I7:P7"/>
    <mergeCell ref="I108:O108"/>
    <mergeCell ref="B111:G111"/>
    <mergeCell ref="B1:P1"/>
    <mergeCell ref="B3:E3"/>
    <mergeCell ref="B108:F108"/>
    <mergeCell ref="B110:F110"/>
    <mergeCell ref="B4:G4"/>
    <mergeCell ref="B7:G7"/>
    <mergeCell ref="I110:O110"/>
    <mergeCell ref="B109:E109"/>
    <mergeCell ref="I109:N109"/>
  </mergeCells>
  <pageMargins left="0.39370078740157483" right="0.39370078740157483" top="0.78740157480314965" bottom="0.59055118110236227" header="0.31496062992125984" footer="0.31496062992125984"/>
  <pageSetup paperSize="9" scale="73" fitToHeight="5" orientation="landscape" r:id="rId1"/>
  <ignoredErrors>
    <ignoredError sqref="L14 L50:L55 L8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2018-12-06T09:48:31Z</cp:lastPrinted>
  <dcterms:created xsi:type="dcterms:W3CDTF">2018-05-22T01:14:50Z</dcterms:created>
  <dcterms:modified xsi:type="dcterms:W3CDTF">2018-12-25T10:50:50Z</dcterms:modified>
</cp:coreProperties>
</file>