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60"/>
  </bookViews>
  <sheets>
    <sheet name="Структура НМЦ и форма КП" sheetId="1" r:id="rId1"/>
  </sheets>
  <externalReferences>
    <externalReference r:id="rId2"/>
  </externalReferences>
  <definedNames>
    <definedName name="_xlnm.Print_Area" localSheetId="0">'Структура НМЦ и форма КП'!$A$1:$Q$30</definedName>
    <definedName name="СпособЗакупки">[1]ПП925!$B$7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G22"/>
  <c r="G21"/>
  <c r="G20"/>
  <c r="G19" l="1"/>
  <c r="G18"/>
  <c r="G17"/>
  <c r="N17" l="1"/>
  <c r="N18"/>
  <c r="N19"/>
  <c r="N20"/>
  <c r="N21"/>
  <c r="N22"/>
  <c r="N23"/>
  <c r="P20"/>
  <c r="Q20" s="1"/>
  <c r="P21"/>
  <c r="Q21" s="1"/>
  <c r="P22"/>
  <c r="Q22" s="1"/>
  <c r="P23"/>
  <c r="Q23" s="1"/>
  <c r="P24"/>
  <c r="Q24" s="1"/>
  <c r="P25"/>
  <c r="Q25" s="1"/>
  <c r="M17"/>
  <c r="M18"/>
  <c r="M19"/>
  <c r="M20"/>
  <c r="M21"/>
  <c r="M22"/>
  <c r="M23"/>
  <c r="I17"/>
  <c r="I18"/>
  <c r="I19"/>
  <c r="I20"/>
  <c r="I21"/>
  <c r="I22"/>
  <c r="I23"/>
  <c r="I24"/>
  <c r="I25"/>
  <c r="P19"/>
  <c r="Q19" s="1"/>
  <c r="P18"/>
  <c r="Q18"/>
  <c r="P17"/>
  <c r="Q17"/>
  <c r="M9" l="1"/>
  <c r="N9"/>
  <c r="P9"/>
  <c r="Q9" s="1"/>
  <c r="M10"/>
  <c r="N10"/>
  <c r="P10"/>
  <c r="Q10" s="1"/>
  <c r="M11"/>
  <c r="N11"/>
  <c r="P11"/>
  <c r="Q11" s="1"/>
  <c r="M12"/>
  <c r="N12"/>
  <c r="P12"/>
  <c r="Q12"/>
  <c r="M13"/>
  <c r="N13"/>
  <c r="P13"/>
  <c r="Q13"/>
  <c r="M14"/>
  <c r="N14"/>
  <c r="P14"/>
  <c r="Q14"/>
  <c r="M15"/>
  <c r="N15"/>
  <c r="P15"/>
  <c r="Q15" s="1"/>
  <c r="M16"/>
  <c r="N16"/>
  <c r="P16"/>
  <c r="Q16" s="1"/>
  <c r="M24"/>
  <c r="N24"/>
  <c r="M25"/>
  <c r="N25"/>
  <c r="I10" l="1"/>
  <c r="I11"/>
  <c r="I12"/>
  <c r="I13"/>
  <c r="I14"/>
  <c r="I15"/>
  <c r="I16"/>
  <c r="I9"/>
  <c r="G10"/>
  <c r="G11"/>
  <c r="G12"/>
  <c r="G13"/>
  <c r="G14"/>
  <c r="G15"/>
  <c r="G16"/>
  <c r="G24"/>
  <c r="G25"/>
  <c r="G9"/>
  <c r="Q26" l="1"/>
  <c r="G26"/>
  <c r="G27" l="1"/>
  <c r="G28" s="1"/>
  <c r="Q27"/>
  <c r="Q28" s="1"/>
</calcChain>
</file>

<file path=xl/sharedStrings.xml><?xml version="1.0" encoding="utf-8"?>
<sst xmlns="http://schemas.openxmlformats.org/spreadsheetml/2006/main" count="81" uniqueCount="42">
  <si>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</si>
  <si>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</si>
  <si>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руб. (без учета НДС)</t>
  </si>
  <si>
    <t>№ п/п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</si>
  <si>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</si>
  <si>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</si>
  <si>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</si>
  <si>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</si>
  <si>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</si>
  <si>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</si>
  <si>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</si>
  <si>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шт.</t>
  </si>
  <si>
    <t>Предлагаемая цена одной единицы продукции
(руб. без НДС)</t>
  </si>
  <si>
    <t>Итоговая стоимость позиции
(руб. без НДС)</t>
  </si>
  <si>
    <t>Кроме того, НДС, руб.</t>
  </si>
  <si>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(подпись, М.П.)</t>
    </r>
    <r>
      <rPr>
        <sz val="13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(фамилия, имя, отчество подписавшего, должность)</t>
    </r>
  </si>
  <si>
    <t>Производитель продукции</t>
  </si>
  <si>
    <t>Приложение к Документации о закупке – Структура НМЦ (в т.ч. форма Коммерческого предложения)</t>
  </si>
  <si>
    <t>Приложение 1 к письму о подаче оферты
от «____» _____________ г. №__________</t>
  </si>
  <si>
    <t>Наименование и ИНН Участника: _________________________________</t>
  </si>
  <si>
    <r>
      <t xml:space="preserve">Страна происхождения товара
</t>
    </r>
    <r>
      <rPr>
        <i/>
        <sz val="10"/>
        <color rgb="FFFF0000"/>
        <rFont val="Calibri"/>
        <family val="2"/>
        <charset val="204"/>
        <scheme val="minor"/>
      </rPr>
      <t>[только для товаров, 
в соответствии с общероссийским классификатором стран мира]</t>
    </r>
  </si>
  <si>
    <t>КОММЕРЧЕСКОЕ ПРЕДЛОЖЕНИЕ</t>
  </si>
  <si>
    <t xml:space="preserve">Форма Коммерческого предложения Участника </t>
  </si>
  <si>
    <t>Работы слесано-механические Renault Logan, Lada Largus</t>
  </si>
  <si>
    <t>Работы электромонтажные Renault Logan, Lada Largus</t>
  </si>
  <si>
    <t>Работы слесано-механические Renault Duster</t>
  </si>
  <si>
    <t>Работы электромонтажные Renault Duster</t>
  </si>
  <si>
    <t>Работы слесано-механические Renault Koleos</t>
  </si>
  <si>
    <t>Работы электромонтажные Renault Koleos</t>
  </si>
  <si>
    <t>нормо-час</t>
  </si>
  <si>
    <t>ТО-1, ТО-3 Renault Duster (при пробеге 15; 45; 75; 105; 135; 165; 195; 225; 255; 285 тыс. км)</t>
  </si>
  <si>
    <t>ТО-2 Renault Duster (при пробеге 30; 90; 150; 210; 270 тыс. км)</t>
  </si>
  <si>
    <t>ТО-4 Renault Duster (при пробеге 60; 120; 180; 240; 300 тыс. км)</t>
  </si>
  <si>
    <t>ТО-1, ТО-3 Renault Koleos (при пробеге 15; 45; 75; 105; 135; 165; 195; 225; 255; 285 тыс. км)</t>
  </si>
  <si>
    <t>ТО-4 Renault Koleos (при пробеге 60; 120; 180; 240; 300 тыс. км)</t>
  </si>
  <si>
    <t>ТО-1, ТО-3 Renault Logan (при пробеге 15; 45; 75; 105; 135; 165; 195; 225; 255; 285 тыс. км)</t>
  </si>
  <si>
    <t>ТО-2 Renault Logan (при пробеге 30; 90; 150; 210; 270 тыс. км)</t>
  </si>
  <si>
    <t>ТО-4 Renault Logan (при пробеге 60; 120; 180; 240; 300 тыс. км)</t>
  </si>
  <si>
    <t>ТО-1, ТО-3 Lada Largus (при пробеге 15; 45; 75; 105; 135; 165; 195; 225; 255; 285 тыс. км)</t>
  </si>
  <si>
    <t>ТО-2 Lada Largus (при пробеге 30; 90; 150; 210; 270 тыс. км)</t>
  </si>
  <si>
    <t>ТО-4 Lada Largus (при пробеге 60; 120; 180; 240; 300 тыс. км)</t>
  </si>
  <si>
    <t>Ориентировочное кол-во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</si>
</sst>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19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49" fontId="8" fillId="2" borderId="15" xfId="0" applyNumberFormat="1" applyFont="1" applyFill="1" applyBorder="1" applyAlignment="1" applyProtection="1">
      <alignment horizontal="left" vertical="top" wrapText="1"/>
      <protection locked="0"/>
    </xf>
    <xf numFmtId="4" fontId="8" fillId="2" borderId="8" xfId="0" applyNumberFormat="1" applyFont="1" applyFill="1" applyBorder="1" applyAlignment="1" applyProtection="1">
      <alignment horizontal="center" vertical="top" wrapText="1"/>
      <protection locked="0"/>
    </xf>
    <xf numFmtId="3" fontId="8" fillId="2" borderId="8" xfId="0" applyNumberFormat="1" applyFont="1" applyFill="1" applyBorder="1" applyAlignment="1" applyProtection="1">
      <alignment horizontal="center" vertical="top" wrapText="1"/>
      <protection locked="0"/>
    </xf>
    <xf numFmtId="4" fontId="8" fillId="2" borderId="10" xfId="0" applyNumberFormat="1" applyFont="1" applyFill="1" applyBorder="1" applyAlignment="1" applyProtection="1">
      <alignment horizontal="center" vertical="top" wrapText="1"/>
      <protection locked="0"/>
    </xf>
    <xf numFmtId="3" fontId="8" fillId="2" borderId="10" xfId="0" applyNumberFormat="1" applyFont="1" applyFill="1" applyBorder="1" applyAlignment="1" applyProtection="1">
      <alignment horizontal="center" vertical="top" wrapText="1"/>
      <protection locked="0"/>
    </xf>
    <xf numFmtId="49" fontId="8" fillId="2" borderId="8" xfId="0" applyNumberFormat="1" applyFont="1" applyFill="1" applyBorder="1" applyAlignment="1" applyProtection="1">
      <alignment horizontal="left" vertical="top" wrapText="1"/>
      <protection locked="0"/>
    </xf>
    <xf numFmtId="49" fontId="8" fillId="2" borderId="10" xfId="0" applyNumberFormat="1" applyFont="1" applyFill="1" applyBorder="1" applyAlignment="1" applyProtection="1">
      <alignment horizontal="left" vertical="top" wrapText="1"/>
      <protection locked="0"/>
    </xf>
    <xf numFmtId="4" fontId="1" fillId="4" borderId="17" xfId="0" applyNumberFormat="1" applyFont="1" applyFill="1" applyBorder="1" applyAlignment="1">
      <alignment horizontal="center" vertical="center" wrapText="1"/>
    </xf>
    <xf numFmtId="4" fontId="2" fillId="4" borderId="25" xfId="0" applyNumberFormat="1" applyFont="1" applyFill="1" applyBorder="1" applyAlignment="1">
      <alignment horizontal="center" vertical="top" wrapText="1"/>
    </xf>
    <xf numFmtId="4" fontId="2" fillId="4" borderId="24" xfId="0" applyNumberFormat="1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/>
    </xf>
    <xf numFmtId="3" fontId="2" fillId="5" borderId="8" xfId="0" applyNumberFormat="1" applyFont="1" applyFill="1" applyBorder="1" applyAlignment="1">
      <alignment horizontal="center" vertical="top" wrapText="1"/>
    </xf>
    <xf numFmtId="4" fontId="2" fillId="5" borderId="9" xfId="0" applyNumberFormat="1" applyFont="1" applyFill="1" applyBorder="1" applyAlignment="1">
      <alignment horizontal="center" vertical="top" wrapText="1"/>
    </xf>
    <xf numFmtId="4" fontId="8" fillId="5" borderId="9" xfId="0" applyNumberFormat="1" applyFont="1" applyFill="1" applyBorder="1" applyAlignment="1" applyProtection="1">
      <alignment horizontal="center" vertical="top" wrapText="1"/>
    </xf>
    <xf numFmtId="0" fontId="6" fillId="4" borderId="5" xfId="0" applyFont="1" applyFill="1" applyBorder="1" applyAlignment="1">
      <alignment horizontal="center" vertical="center" wrapText="1"/>
    </xf>
    <xf numFmtId="4" fontId="2" fillId="5" borderId="8" xfId="0" applyNumberFormat="1" applyFont="1" applyFill="1" applyBorder="1" applyAlignment="1">
      <alignment horizontal="center" vertical="top" wrapText="1"/>
    </xf>
    <xf numFmtId="9" fontId="8" fillId="2" borderId="26" xfId="0" applyNumberFormat="1" applyFont="1" applyFill="1" applyBorder="1" applyAlignment="1" applyProtection="1">
      <alignment horizontal="center" vertical="top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8" fillId="2" borderId="27" xfId="0" applyNumberFormat="1" applyFont="1" applyFill="1" applyBorder="1" applyAlignment="1" applyProtection="1">
      <alignment horizontal="left" vertical="top" wrapText="1"/>
      <protection locked="0"/>
    </xf>
    <xf numFmtId="0" fontId="11" fillId="0" borderId="0" xfId="0" applyFont="1" applyAlignment="1">
      <alignment horizontal="center" vertical="top"/>
    </xf>
    <xf numFmtId="0" fontId="15" fillId="0" borderId="0" xfId="0" applyFont="1" applyAlignment="1">
      <alignment horizontal="left"/>
    </xf>
    <xf numFmtId="4" fontId="16" fillId="4" borderId="17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justify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4" fontId="9" fillId="4" borderId="11" xfId="0" applyNumberFormat="1" applyFont="1" applyFill="1" applyBorder="1" applyAlignment="1" applyProtection="1">
      <alignment horizontal="right" vertical="center" wrapText="1"/>
    </xf>
    <xf numFmtId="4" fontId="9" fillId="4" borderId="12" xfId="0" applyNumberFormat="1" applyFont="1" applyFill="1" applyBorder="1" applyAlignment="1" applyProtection="1">
      <alignment horizontal="right" vertical="center" wrapText="1"/>
    </xf>
    <xf numFmtId="4" fontId="9" fillId="4" borderId="13" xfId="0" applyNumberFormat="1" applyFont="1" applyFill="1" applyBorder="1" applyAlignment="1" applyProtection="1">
      <alignment horizontal="right" vertical="center" wrapText="1"/>
    </xf>
    <xf numFmtId="0" fontId="7" fillId="0" borderId="28" xfId="0" applyFont="1" applyFill="1" applyBorder="1" applyAlignment="1">
      <alignment horizontal="justify" vertical="center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4" fontId="8" fillId="4" borderId="22" xfId="0" applyNumberFormat="1" applyFont="1" applyFill="1" applyBorder="1" applyAlignment="1" applyProtection="1">
      <alignment horizontal="right" vertical="top" wrapText="1"/>
    </xf>
    <xf numFmtId="4" fontId="8" fillId="4" borderId="23" xfId="0" applyNumberFormat="1" applyFont="1" applyFill="1" applyBorder="1" applyAlignment="1" applyProtection="1">
      <alignment horizontal="right" vertical="top" wrapText="1"/>
    </xf>
    <xf numFmtId="4" fontId="8" fillId="4" borderId="16" xfId="0" applyNumberFormat="1" applyFont="1" applyFill="1" applyBorder="1" applyAlignment="1" applyProtection="1">
      <alignment horizontal="right" vertical="top" wrapText="1"/>
    </xf>
    <xf numFmtId="0" fontId="7" fillId="2" borderId="1" xfId="0" applyFont="1" applyFill="1" applyBorder="1" applyAlignment="1">
      <alignment horizontal="justify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8" fillId="4" borderId="21" xfId="0" applyNumberFormat="1" applyFont="1" applyFill="1" applyBorder="1" applyAlignment="1" applyProtection="1">
      <alignment horizontal="right" vertical="top" wrapText="1"/>
    </xf>
    <xf numFmtId="4" fontId="8" fillId="4" borderId="20" xfId="0" applyNumberFormat="1" applyFont="1" applyFill="1" applyBorder="1" applyAlignment="1" applyProtection="1">
      <alignment horizontal="right" vertical="top" wrapText="1"/>
    </xf>
    <xf numFmtId="0" fontId="15" fillId="0" borderId="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-&#1056;&#1059;&#1057;&#1043;&#1048;&#1044;&#1056;&#1054;\&#1040;&#1083;&#1100;&#1073;&#1086;&#1084;%20&#1090;&#1080;&#1087;&#1086;&#1074;&#1099;&#1093;%20&#1092;&#1086;&#1088;&#1084;%20&#1087;&#1086;%20&#1080;&#1079;&#1084;%20223-&#1060;&#1047;\&#1040;&#1083;&#1100;&#1073;&#1086;&#1084;%20&#1090;&#1080;&#1087;&#1086;&#1074;&#1099;&#1093;%20&#1092;&#1086;&#1088;&#1084;%20&#1082;%2001.07.2018\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33"/>
  <sheetViews>
    <sheetView tabSelected="1" topLeftCell="A13" zoomScaleNormal="100" workbookViewId="0">
      <selection activeCell="F3" sqref="F3"/>
    </sheetView>
  </sheetViews>
  <sheetFormatPr defaultRowHeight="15"/>
  <cols>
    <col min="1" max="1" width="4.5703125" customWidth="1"/>
    <col min="2" max="2" width="9.140625" customWidth="1"/>
    <col min="3" max="3" width="34.28515625" customWidth="1"/>
    <col min="4" max="4" width="7.140625" customWidth="1"/>
    <col min="5" max="5" width="13.85546875" customWidth="1"/>
    <col min="6" max="6" width="14.42578125" customWidth="1"/>
    <col min="7" max="7" width="22.85546875" customWidth="1"/>
    <col min="10" max="10" width="34.28515625" customWidth="1"/>
    <col min="11" max="11" width="21.28515625" customWidth="1"/>
    <col min="12" max="12" width="19.85546875" customWidth="1"/>
    <col min="13" max="13" width="7.28515625" customWidth="1"/>
    <col min="14" max="15" width="13.85546875" customWidth="1"/>
    <col min="16" max="16" width="8.7109375" customWidth="1"/>
    <col min="17" max="17" width="22.7109375" customWidth="1"/>
  </cols>
  <sheetData>
    <row r="1" spans="1:27" ht="34.5" customHeight="1">
      <c r="B1" s="47" t="s">
        <v>17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.75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4.5" customHeight="1" thickBot="1">
      <c r="B3" s="38" t="s">
        <v>9</v>
      </c>
      <c r="C3" s="39"/>
      <c r="D3" s="39"/>
      <c r="E3" s="48"/>
      <c r="F3" s="34">
        <v>786693.8</v>
      </c>
      <c r="G3" s="26" t="s">
        <v>2</v>
      </c>
      <c r="H3" s="1"/>
      <c r="I3" s="38" t="s">
        <v>22</v>
      </c>
      <c r="J3" s="39"/>
      <c r="K3" s="39"/>
      <c r="L3" s="39"/>
      <c r="M3" s="39"/>
      <c r="N3" s="39"/>
      <c r="O3" s="39"/>
      <c r="P3" s="39"/>
      <c r="Q3" s="40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3.75" customHeight="1">
      <c r="B4" s="52"/>
      <c r="C4" s="52"/>
      <c r="D4" s="52"/>
      <c r="E4" s="52"/>
      <c r="F4" s="52"/>
      <c r="G4" s="52"/>
      <c r="H4" s="1"/>
      <c r="I4" s="59" t="s">
        <v>18</v>
      </c>
      <c r="J4" s="59"/>
      <c r="K4" s="59"/>
      <c r="L4" s="59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B5" s="1"/>
      <c r="C5" s="1"/>
      <c r="D5" s="1"/>
      <c r="E5" s="1"/>
      <c r="F5" s="1"/>
      <c r="G5" s="1"/>
      <c r="H5" s="1"/>
      <c r="I5" s="33" t="s">
        <v>19</v>
      </c>
      <c r="J5" s="33"/>
      <c r="K5" s="33"/>
      <c r="L5" s="33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" customHeight="1" thickBo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2.25" customHeight="1" thickBot="1">
      <c r="B7" s="53" t="s">
        <v>10</v>
      </c>
      <c r="C7" s="48"/>
      <c r="D7" s="54"/>
      <c r="E7" s="54"/>
      <c r="F7" s="55"/>
      <c r="G7" s="56"/>
      <c r="H7" s="5"/>
      <c r="I7" s="38" t="s">
        <v>21</v>
      </c>
      <c r="J7" s="39"/>
      <c r="K7" s="39"/>
      <c r="L7" s="39"/>
      <c r="M7" s="39"/>
      <c r="N7" s="39"/>
      <c r="O7" s="39"/>
      <c r="P7" s="39"/>
      <c r="Q7" s="40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89.25">
      <c r="B8" s="7" t="s">
        <v>3</v>
      </c>
      <c r="C8" s="8" t="s">
        <v>0</v>
      </c>
      <c r="D8" s="8" t="s">
        <v>6</v>
      </c>
      <c r="E8" s="9" t="s">
        <v>7</v>
      </c>
      <c r="F8" s="9" t="s">
        <v>41</v>
      </c>
      <c r="G8" s="10" t="s">
        <v>8</v>
      </c>
      <c r="H8" s="1"/>
      <c r="I8" s="7" t="s">
        <v>3</v>
      </c>
      <c r="J8" s="8" t="s">
        <v>1</v>
      </c>
      <c r="K8" s="9" t="s">
        <v>20</v>
      </c>
      <c r="L8" s="8" t="s">
        <v>16</v>
      </c>
      <c r="M8" s="8" t="s">
        <v>6</v>
      </c>
      <c r="N8" s="9" t="s">
        <v>7</v>
      </c>
      <c r="O8" s="9" t="s">
        <v>12</v>
      </c>
      <c r="P8" s="9" t="s">
        <v>41</v>
      </c>
      <c r="Q8" s="10" t="s">
        <v>13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38.25" customHeight="1">
      <c r="A9" s="6"/>
      <c r="B9" s="11">
        <v>1</v>
      </c>
      <c r="C9" s="12" t="s">
        <v>30</v>
      </c>
      <c r="D9" s="13" t="s">
        <v>11</v>
      </c>
      <c r="E9" s="13">
        <v>9300</v>
      </c>
      <c r="F9" s="14">
        <v>5</v>
      </c>
      <c r="G9" s="25">
        <f>E9*F9</f>
        <v>46500</v>
      </c>
      <c r="H9" s="1"/>
      <c r="I9" s="22">
        <f>B9</f>
        <v>1</v>
      </c>
      <c r="J9" s="12" t="s">
        <v>30</v>
      </c>
      <c r="K9" s="17"/>
      <c r="L9" s="17"/>
      <c r="M9" s="23" t="str">
        <f>D9</f>
        <v>шт.</v>
      </c>
      <c r="N9" s="27">
        <f>E9</f>
        <v>9300</v>
      </c>
      <c r="O9" s="13"/>
      <c r="P9" s="23">
        <f>F9</f>
        <v>5</v>
      </c>
      <c r="Q9" s="24">
        <f>O9*P9</f>
        <v>0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5.5" customHeight="1">
      <c r="A10" s="6"/>
      <c r="B10" s="11">
        <v>2</v>
      </c>
      <c r="C10" s="12" t="s">
        <v>31</v>
      </c>
      <c r="D10" s="13" t="s">
        <v>11</v>
      </c>
      <c r="E10" s="13">
        <v>11220</v>
      </c>
      <c r="F10" s="14">
        <v>2</v>
      </c>
      <c r="G10" s="25">
        <f t="shared" ref="G10:G25" si="0">E10*F10</f>
        <v>22440</v>
      </c>
      <c r="H10" s="1"/>
      <c r="I10" s="22">
        <f t="shared" ref="I10:I25" si="1">B10</f>
        <v>2</v>
      </c>
      <c r="J10" s="12" t="s">
        <v>31</v>
      </c>
      <c r="K10" s="17"/>
      <c r="L10" s="17"/>
      <c r="M10" s="23" t="str">
        <f t="shared" ref="M10:M25" si="2">D10</f>
        <v>шт.</v>
      </c>
      <c r="N10" s="27">
        <f t="shared" ref="N10:N25" si="3">E10</f>
        <v>11220</v>
      </c>
      <c r="O10" s="13"/>
      <c r="P10" s="23">
        <f t="shared" ref="P10:P25" si="4">F10</f>
        <v>2</v>
      </c>
      <c r="Q10" s="24">
        <f t="shared" ref="Q10:Q25" si="5">O10*P10</f>
        <v>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5.5" customHeight="1">
      <c r="A11" s="6"/>
      <c r="B11" s="11">
        <v>3</v>
      </c>
      <c r="C11" s="12" t="s">
        <v>32</v>
      </c>
      <c r="D11" s="13" t="s">
        <v>11</v>
      </c>
      <c r="E11" s="13">
        <v>33500</v>
      </c>
      <c r="F11" s="14">
        <v>1</v>
      </c>
      <c r="G11" s="25">
        <f t="shared" si="0"/>
        <v>33500</v>
      </c>
      <c r="H11" s="1"/>
      <c r="I11" s="22">
        <f t="shared" si="1"/>
        <v>3</v>
      </c>
      <c r="J11" s="12" t="s">
        <v>32</v>
      </c>
      <c r="K11" s="17"/>
      <c r="L11" s="17"/>
      <c r="M11" s="23" t="str">
        <f t="shared" si="2"/>
        <v>шт.</v>
      </c>
      <c r="N11" s="27">
        <f t="shared" si="3"/>
        <v>33500</v>
      </c>
      <c r="O11" s="13"/>
      <c r="P11" s="23">
        <f t="shared" si="4"/>
        <v>1</v>
      </c>
      <c r="Q11" s="24">
        <f t="shared" si="5"/>
        <v>0</v>
      </c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38.25" customHeight="1">
      <c r="A12" s="6"/>
      <c r="B12" s="11">
        <v>4</v>
      </c>
      <c r="C12" s="12" t="s">
        <v>33</v>
      </c>
      <c r="D12" s="13" t="s">
        <v>11</v>
      </c>
      <c r="E12" s="13">
        <v>10700</v>
      </c>
      <c r="F12" s="14">
        <v>1</v>
      </c>
      <c r="G12" s="25">
        <f t="shared" si="0"/>
        <v>10700</v>
      </c>
      <c r="H12" s="1"/>
      <c r="I12" s="22">
        <f t="shared" si="1"/>
        <v>4</v>
      </c>
      <c r="J12" s="12" t="s">
        <v>33</v>
      </c>
      <c r="K12" s="17"/>
      <c r="L12" s="17"/>
      <c r="M12" s="23" t="str">
        <f t="shared" si="2"/>
        <v>шт.</v>
      </c>
      <c r="N12" s="27">
        <f t="shared" si="3"/>
        <v>10700</v>
      </c>
      <c r="O12" s="13"/>
      <c r="P12" s="23">
        <f t="shared" si="4"/>
        <v>1</v>
      </c>
      <c r="Q12" s="24">
        <f t="shared" si="5"/>
        <v>0</v>
      </c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25.5" customHeight="1">
      <c r="A13" s="6"/>
      <c r="B13" s="11">
        <v>5</v>
      </c>
      <c r="C13" s="12" t="s">
        <v>34</v>
      </c>
      <c r="D13" s="13" t="s">
        <v>11</v>
      </c>
      <c r="E13" s="13">
        <v>14000</v>
      </c>
      <c r="F13" s="14">
        <v>1</v>
      </c>
      <c r="G13" s="25">
        <f t="shared" si="0"/>
        <v>14000</v>
      </c>
      <c r="H13" s="1"/>
      <c r="I13" s="22">
        <f t="shared" si="1"/>
        <v>5</v>
      </c>
      <c r="J13" s="12" t="s">
        <v>34</v>
      </c>
      <c r="K13" s="17"/>
      <c r="L13" s="17"/>
      <c r="M13" s="23" t="str">
        <f t="shared" si="2"/>
        <v>шт.</v>
      </c>
      <c r="N13" s="27">
        <f t="shared" si="3"/>
        <v>14000</v>
      </c>
      <c r="O13" s="13"/>
      <c r="P13" s="23">
        <f t="shared" si="4"/>
        <v>1</v>
      </c>
      <c r="Q13" s="24">
        <f t="shared" si="5"/>
        <v>0</v>
      </c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38.25" customHeight="1">
      <c r="A14" s="6"/>
      <c r="B14" s="11">
        <v>6</v>
      </c>
      <c r="C14" s="12" t="s">
        <v>35</v>
      </c>
      <c r="D14" s="13" t="s">
        <v>11</v>
      </c>
      <c r="E14" s="13">
        <v>5460</v>
      </c>
      <c r="F14" s="14">
        <v>25</v>
      </c>
      <c r="G14" s="25">
        <f t="shared" si="0"/>
        <v>136500</v>
      </c>
      <c r="H14" s="1"/>
      <c r="I14" s="22">
        <f t="shared" si="1"/>
        <v>6</v>
      </c>
      <c r="J14" s="12" t="s">
        <v>35</v>
      </c>
      <c r="K14" s="17"/>
      <c r="L14" s="17"/>
      <c r="M14" s="23" t="str">
        <f t="shared" si="2"/>
        <v>шт.</v>
      </c>
      <c r="N14" s="27">
        <f t="shared" si="3"/>
        <v>5460</v>
      </c>
      <c r="O14" s="13"/>
      <c r="P14" s="23">
        <f t="shared" si="4"/>
        <v>25</v>
      </c>
      <c r="Q14" s="24">
        <f t="shared" si="5"/>
        <v>0</v>
      </c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25.5" customHeight="1">
      <c r="A15" s="6"/>
      <c r="B15" s="11">
        <v>7</v>
      </c>
      <c r="C15" s="12" t="s">
        <v>36</v>
      </c>
      <c r="D15" s="13" t="s">
        <v>11</v>
      </c>
      <c r="E15" s="13">
        <v>6580</v>
      </c>
      <c r="F15" s="14">
        <v>13</v>
      </c>
      <c r="G15" s="25">
        <f t="shared" si="0"/>
        <v>85540</v>
      </c>
      <c r="H15" s="1"/>
      <c r="I15" s="22">
        <f t="shared" si="1"/>
        <v>7</v>
      </c>
      <c r="J15" s="12" t="s">
        <v>36</v>
      </c>
      <c r="K15" s="17"/>
      <c r="L15" s="17"/>
      <c r="M15" s="23" t="str">
        <f t="shared" si="2"/>
        <v>шт.</v>
      </c>
      <c r="N15" s="27">
        <f t="shared" si="3"/>
        <v>6580</v>
      </c>
      <c r="O15" s="13"/>
      <c r="P15" s="23">
        <f t="shared" si="4"/>
        <v>13</v>
      </c>
      <c r="Q15" s="24">
        <f t="shared" si="5"/>
        <v>0</v>
      </c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25.5" customHeight="1">
      <c r="A16" s="6"/>
      <c r="B16" s="11">
        <v>8</v>
      </c>
      <c r="C16" s="12" t="s">
        <v>37</v>
      </c>
      <c r="D16" s="13" t="s">
        <v>11</v>
      </c>
      <c r="E16" s="13">
        <v>25400</v>
      </c>
      <c r="F16" s="14">
        <v>12</v>
      </c>
      <c r="G16" s="25">
        <f t="shared" si="0"/>
        <v>304800</v>
      </c>
      <c r="H16" s="1"/>
      <c r="I16" s="22">
        <f t="shared" si="1"/>
        <v>8</v>
      </c>
      <c r="J16" s="12" t="s">
        <v>37</v>
      </c>
      <c r="K16" s="17"/>
      <c r="L16" s="17"/>
      <c r="M16" s="23" t="str">
        <f t="shared" si="2"/>
        <v>шт.</v>
      </c>
      <c r="N16" s="27">
        <f t="shared" si="3"/>
        <v>25400</v>
      </c>
      <c r="O16" s="13"/>
      <c r="P16" s="23">
        <f t="shared" si="4"/>
        <v>12</v>
      </c>
      <c r="Q16" s="24">
        <f t="shared" si="5"/>
        <v>0</v>
      </c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38.25" customHeight="1">
      <c r="A17" s="6"/>
      <c r="B17" s="11">
        <v>9</v>
      </c>
      <c r="C17" s="12" t="s">
        <v>38</v>
      </c>
      <c r="D17" s="13" t="s">
        <v>11</v>
      </c>
      <c r="E17" s="13">
        <v>8493.7999999999993</v>
      </c>
      <c r="F17" s="14">
        <v>1</v>
      </c>
      <c r="G17" s="25">
        <f t="shared" si="0"/>
        <v>8493.7999999999993</v>
      </c>
      <c r="H17" s="1"/>
      <c r="I17" s="22">
        <f t="shared" si="1"/>
        <v>9</v>
      </c>
      <c r="J17" s="12" t="s">
        <v>38</v>
      </c>
      <c r="K17" s="17"/>
      <c r="L17" s="17"/>
      <c r="M17" s="23" t="str">
        <f t="shared" si="2"/>
        <v>шт.</v>
      </c>
      <c r="N17" s="27">
        <f t="shared" si="3"/>
        <v>8493.7999999999993</v>
      </c>
      <c r="O17" s="13"/>
      <c r="P17" s="23">
        <f t="shared" si="4"/>
        <v>1</v>
      </c>
      <c r="Q17" s="24">
        <f t="shared" si="5"/>
        <v>0</v>
      </c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25.5">
      <c r="A18" s="6"/>
      <c r="B18" s="11">
        <v>10</v>
      </c>
      <c r="C18" s="12" t="s">
        <v>39</v>
      </c>
      <c r="D18" s="13" t="s">
        <v>11</v>
      </c>
      <c r="E18" s="13">
        <v>10920</v>
      </c>
      <c r="F18" s="14">
        <v>1</v>
      </c>
      <c r="G18" s="25">
        <f t="shared" si="0"/>
        <v>10920</v>
      </c>
      <c r="H18" s="1"/>
      <c r="I18" s="22">
        <f t="shared" si="1"/>
        <v>10</v>
      </c>
      <c r="J18" s="12" t="s">
        <v>39</v>
      </c>
      <c r="K18" s="17"/>
      <c r="L18" s="17"/>
      <c r="M18" s="23" t="str">
        <f t="shared" si="2"/>
        <v>шт.</v>
      </c>
      <c r="N18" s="27">
        <f t="shared" si="3"/>
        <v>10920</v>
      </c>
      <c r="O18" s="13"/>
      <c r="P18" s="23">
        <f t="shared" si="4"/>
        <v>1</v>
      </c>
      <c r="Q18" s="24">
        <f t="shared" si="5"/>
        <v>0</v>
      </c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25.5">
      <c r="A19" s="6"/>
      <c r="B19" s="11">
        <v>11</v>
      </c>
      <c r="C19" s="12" t="s">
        <v>40</v>
      </c>
      <c r="D19" s="13" t="s">
        <v>11</v>
      </c>
      <c r="E19" s="13">
        <v>28000</v>
      </c>
      <c r="F19" s="14">
        <v>1</v>
      </c>
      <c r="G19" s="25">
        <f t="shared" si="0"/>
        <v>28000</v>
      </c>
      <c r="H19" s="1"/>
      <c r="I19" s="22">
        <f t="shared" si="1"/>
        <v>11</v>
      </c>
      <c r="J19" s="12" t="s">
        <v>40</v>
      </c>
      <c r="K19" s="17"/>
      <c r="L19" s="17"/>
      <c r="M19" s="23" t="str">
        <f t="shared" si="2"/>
        <v>шт.</v>
      </c>
      <c r="N19" s="27">
        <f t="shared" si="3"/>
        <v>28000</v>
      </c>
      <c r="O19" s="13"/>
      <c r="P19" s="23">
        <f t="shared" si="4"/>
        <v>1</v>
      </c>
      <c r="Q19" s="24">
        <f t="shared" si="5"/>
        <v>0</v>
      </c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25.5">
      <c r="A20" s="6"/>
      <c r="B20" s="11">
        <v>12</v>
      </c>
      <c r="C20" s="12" t="s">
        <v>23</v>
      </c>
      <c r="D20" s="13" t="s">
        <v>29</v>
      </c>
      <c r="E20" s="13">
        <v>1600</v>
      </c>
      <c r="F20" s="14">
        <v>25</v>
      </c>
      <c r="G20" s="25">
        <f t="shared" si="0"/>
        <v>40000</v>
      </c>
      <c r="H20" s="1"/>
      <c r="I20" s="22">
        <f t="shared" si="1"/>
        <v>12</v>
      </c>
      <c r="J20" s="12" t="s">
        <v>23</v>
      </c>
      <c r="K20" s="17"/>
      <c r="L20" s="17"/>
      <c r="M20" s="23" t="str">
        <f t="shared" si="2"/>
        <v>нормо-час</v>
      </c>
      <c r="N20" s="27">
        <f t="shared" si="3"/>
        <v>1600</v>
      </c>
      <c r="O20" s="13"/>
      <c r="P20" s="23">
        <f t="shared" si="4"/>
        <v>25</v>
      </c>
      <c r="Q20" s="24">
        <f t="shared" si="5"/>
        <v>0</v>
      </c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25.5">
      <c r="A21" s="6"/>
      <c r="B21" s="11">
        <v>13</v>
      </c>
      <c r="C21" s="12" t="s">
        <v>24</v>
      </c>
      <c r="D21" s="13" t="s">
        <v>29</v>
      </c>
      <c r="E21" s="13">
        <v>1600</v>
      </c>
      <c r="F21" s="14">
        <v>12</v>
      </c>
      <c r="G21" s="25">
        <f t="shared" si="0"/>
        <v>19200</v>
      </c>
      <c r="H21" s="1"/>
      <c r="I21" s="22">
        <f t="shared" si="1"/>
        <v>13</v>
      </c>
      <c r="J21" s="12" t="s">
        <v>24</v>
      </c>
      <c r="K21" s="17"/>
      <c r="L21" s="17"/>
      <c r="M21" s="23" t="str">
        <f t="shared" si="2"/>
        <v>нормо-час</v>
      </c>
      <c r="N21" s="27">
        <f t="shared" si="3"/>
        <v>1600</v>
      </c>
      <c r="O21" s="13"/>
      <c r="P21" s="23">
        <f t="shared" si="4"/>
        <v>12</v>
      </c>
      <c r="Q21" s="24">
        <f t="shared" si="5"/>
        <v>0</v>
      </c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25.5">
      <c r="A22" s="6"/>
      <c r="B22" s="11">
        <v>14</v>
      </c>
      <c r="C22" s="12" t="s">
        <v>25</v>
      </c>
      <c r="D22" s="13" t="s">
        <v>29</v>
      </c>
      <c r="E22" s="13">
        <v>1700</v>
      </c>
      <c r="F22" s="14">
        <v>8</v>
      </c>
      <c r="G22" s="25">
        <f t="shared" si="0"/>
        <v>13600</v>
      </c>
      <c r="H22" s="1"/>
      <c r="I22" s="22">
        <f t="shared" si="1"/>
        <v>14</v>
      </c>
      <c r="J22" s="12" t="s">
        <v>25</v>
      </c>
      <c r="K22" s="17"/>
      <c r="L22" s="17"/>
      <c r="M22" s="23" t="str">
        <f t="shared" si="2"/>
        <v>нормо-час</v>
      </c>
      <c r="N22" s="27">
        <f t="shared" si="3"/>
        <v>1700</v>
      </c>
      <c r="O22" s="13"/>
      <c r="P22" s="23">
        <f t="shared" si="4"/>
        <v>8</v>
      </c>
      <c r="Q22" s="24">
        <f t="shared" si="5"/>
        <v>0</v>
      </c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25.5">
      <c r="A23" s="6"/>
      <c r="B23" s="11">
        <v>15</v>
      </c>
      <c r="C23" s="12" t="s">
        <v>26</v>
      </c>
      <c r="D23" s="13" t="s">
        <v>29</v>
      </c>
      <c r="E23" s="13">
        <v>1700</v>
      </c>
      <c r="F23" s="14">
        <v>4</v>
      </c>
      <c r="G23" s="25">
        <f t="shared" si="0"/>
        <v>6800</v>
      </c>
      <c r="H23" s="1"/>
      <c r="I23" s="22">
        <f t="shared" si="1"/>
        <v>15</v>
      </c>
      <c r="J23" s="12" t="s">
        <v>26</v>
      </c>
      <c r="K23" s="17"/>
      <c r="L23" s="17"/>
      <c r="M23" s="23" t="str">
        <f t="shared" si="2"/>
        <v>нормо-час</v>
      </c>
      <c r="N23" s="27">
        <f t="shared" si="3"/>
        <v>1700</v>
      </c>
      <c r="O23" s="13"/>
      <c r="P23" s="23">
        <f t="shared" si="4"/>
        <v>4</v>
      </c>
      <c r="Q23" s="24">
        <f t="shared" si="5"/>
        <v>0</v>
      </c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25.5">
      <c r="A24" s="6"/>
      <c r="B24" s="11">
        <v>16</v>
      </c>
      <c r="C24" s="12" t="s">
        <v>27</v>
      </c>
      <c r="D24" s="13" t="s">
        <v>29</v>
      </c>
      <c r="E24" s="13">
        <v>1900</v>
      </c>
      <c r="F24" s="14">
        <v>2</v>
      </c>
      <c r="G24" s="25">
        <f t="shared" si="0"/>
        <v>3800</v>
      </c>
      <c r="H24" s="1"/>
      <c r="I24" s="22">
        <f t="shared" si="1"/>
        <v>16</v>
      </c>
      <c r="J24" s="12" t="s">
        <v>27</v>
      </c>
      <c r="K24" s="17"/>
      <c r="L24" s="17"/>
      <c r="M24" s="23" t="str">
        <f t="shared" si="2"/>
        <v>нормо-час</v>
      </c>
      <c r="N24" s="27">
        <f t="shared" si="3"/>
        <v>1900</v>
      </c>
      <c r="O24" s="13"/>
      <c r="P24" s="23">
        <f t="shared" si="4"/>
        <v>2</v>
      </c>
      <c r="Q24" s="24">
        <f t="shared" si="5"/>
        <v>0</v>
      </c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26.25" thickBot="1">
      <c r="A25" s="6"/>
      <c r="B25" s="11">
        <v>17</v>
      </c>
      <c r="C25" s="12" t="s">
        <v>28</v>
      </c>
      <c r="D25" s="13" t="s">
        <v>29</v>
      </c>
      <c r="E25" s="15">
        <v>1900</v>
      </c>
      <c r="F25" s="16">
        <v>1</v>
      </c>
      <c r="G25" s="25">
        <f t="shared" si="0"/>
        <v>1900</v>
      </c>
      <c r="H25" s="1"/>
      <c r="I25" s="22">
        <f t="shared" si="1"/>
        <v>17</v>
      </c>
      <c r="J25" s="12" t="s">
        <v>28</v>
      </c>
      <c r="K25" s="18"/>
      <c r="L25" s="31"/>
      <c r="M25" s="23" t="str">
        <f t="shared" si="2"/>
        <v>нормо-час</v>
      </c>
      <c r="N25" s="27">
        <f t="shared" si="3"/>
        <v>1900</v>
      </c>
      <c r="O25" s="15"/>
      <c r="P25" s="23">
        <f t="shared" si="4"/>
        <v>1</v>
      </c>
      <c r="Q25" s="24">
        <f t="shared" si="5"/>
        <v>0</v>
      </c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21" customHeight="1" thickBot="1">
      <c r="A26" s="6"/>
      <c r="B26" s="41" t="s">
        <v>4</v>
      </c>
      <c r="C26" s="42"/>
      <c r="D26" s="42"/>
      <c r="E26" s="42"/>
      <c r="F26" s="43"/>
      <c r="G26" s="19">
        <f>SUM(G9:G25)</f>
        <v>786693.8</v>
      </c>
      <c r="H26" s="1"/>
      <c r="I26" s="41" t="s">
        <v>4</v>
      </c>
      <c r="J26" s="42"/>
      <c r="K26" s="42"/>
      <c r="L26" s="42"/>
      <c r="M26" s="42"/>
      <c r="N26" s="42"/>
      <c r="O26" s="42"/>
      <c r="P26" s="43"/>
      <c r="Q26" s="19">
        <f>SUM(Q9:Q25)</f>
        <v>0</v>
      </c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" customHeight="1">
      <c r="A27" s="6"/>
      <c r="B27" s="57" t="s">
        <v>14</v>
      </c>
      <c r="C27" s="58"/>
      <c r="D27" s="58"/>
      <c r="E27" s="58"/>
      <c r="F27" s="28">
        <v>0.2</v>
      </c>
      <c r="G27" s="20">
        <f>G26*F27</f>
        <v>157338.76</v>
      </c>
      <c r="H27" s="1"/>
      <c r="I27" s="57" t="s">
        <v>14</v>
      </c>
      <c r="J27" s="58"/>
      <c r="K27" s="58"/>
      <c r="L27" s="58"/>
      <c r="M27" s="58"/>
      <c r="N27" s="58"/>
      <c r="O27" s="58"/>
      <c r="P27" s="28">
        <v>0.2</v>
      </c>
      <c r="Q27" s="20">
        <f>Q26*P27</f>
        <v>0</v>
      </c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 thickBot="1">
      <c r="A28" s="6"/>
      <c r="B28" s="49" t="s">
        <v>5</v>
      </c>
      <c r="C28" s="50"/>
      <c r="D28" s="50"/>
      <c r="E28" s="50"/>
      <c r="F28" s="51"/>
      <c r="G28" s="21">
        <f>G26+G27</f>
        <v>944032.56</v>
      </c>
      <c r="H28" s="1"/>
      <c r="I28" s="49" t="s">
        <v>5</v>
      </c>
      <c r="J28" s="50"/>
      <c r="K28" s="50"/>
      <c r="L28" s="50"/>
      <c r="M28" s="50"/>
      <c r="N28" s="50"/>
      <c r="O28" s="50"/>
      <c r="P28" s="51"/>
      <c r="Q28" s="21">
        <f>Q26+Q27</f>
        <v>0</v>
      </c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33.75" customHeight="1">
      <c r="B29" s="44"/>
      <c r="C29" s="44"/>
      <c r="D29" s="44"/>
      <c r="E29" s="44"/>
      <c r="F29" s="44"/>
      <c r="G29" s="44"/>
      <c r="H29" s="1"/>
      <c r="I29" s="1"/>
      <c r="J29" s="1"/>
      <c r="K29" s="1"/>
      <c r="L29" s="1"/>
      <c r="M29" s="2"/>
      <c r="N29" s="2"/>
      <c r="O29" s="2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1.5" customHeight="1">
      <c r="B30" s="37"/>
      <c r="C30" s="37"/>
      <c r="D30" s="37"/>
      <c r="E30" s="37"/>
      <c r="F30" s="37"/>
      <c r="G30" s="37"/>
      <c r="H30" s="3"/>
      <c r="I30" s="3"/>
      <c r="J30" s="45" t="s">
        <v>15</v>
      </c>
      <c r="K30" s="46"/>
      <c r="L30" s="32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1"/>
    </row>
    <row r="31" spans="1:27" ht="19.5">
      <c r="J31" s="36"/>
      <c r="K31" s="36"/>
      <c r="L31" s="29"/>
      <c r="AA31" s="1"/>
    </row>
    <row r="32" spans="1:27" ht="16.5">
      <c r="J32" s="35"/>
      <c r="K32" s="35"/>
      <c r="L32" s="30"/>
    </row>
    <row r="33" spans="10:12" ht="19.5">
      <c r="J33" s="36"/>
      <c r="K33" s="36"/>
      <c r="L33" s="29"/>
    </row>
  </sheetData>
  <sheetProtection formatCells="0" formatColumns="0" formatRows="0" insertRows="0" deleteRows="0"/>
  <mergeCells count="19">
    <mergeCell ref="B1:Q1"/>
    <mergeCell ref="B3:E3"/>
    <mergeCell ref="B26:F26"/>
    <mergeCell ref="B28:F28"/>
    <mergeCell ref="B4:G4"/>
    <mergeCell ref="B7:G7"/>
    <mergeCell ref="I28:P28"/>
    <mergeCell ref="B27:E27"/>
    <mergeCell ref="I27:O27"/>
    <mergeCell ref="I4:L4"/>
    <mergeCell ref="I3:Q3"/>
    <mergeCell ref="J32:K32"/>
    <mergeCell ref="J33:K33"/>
    <mergeCell ref="J31:K31"/>
    <mergeCell ref="B30:G30"/>
    <mergeCell ref="I7:Q7"/>
    <mergeCell ref="I26:P26"/>
    <mergeCell ref="B29:G29"/>
    <mergeCell ref="J30:K30"/>
  </mergeCells>
  <pageMargins left="0.25" right="0.25" top="0.75" bottom="0.75" header="0.3" footer="0.3"/>
  <pageSetup paperSize="9" scale="49" orientation="landscape" r:id="rId1"/>
  <ignoredErrors>
    <ignoredError sqref="M24:M25 M9:M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Структура НМЦ и форма КП</vt:lpstr>
      <vt:lpstr>'Структура НМЦ и форма КП'!Область_печати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egorovas</cp:lastModifiedBy>
  <cp:lastPrinted>2019-07-04T10:08:12Z</cp:lastPrinted>
  <dcterms:created xsi:type="dcterms:W3CDTF">2018-05-22T01:14:50Z</dcterms:created>
  <dcterms:modified xsi:type="dcterms:W3CDTF">2019-07-04T10:08:20Z</dcterms:modified>
</cp:coreProperties>
</file>