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gorova\Documents\ЕГОРОВА С А\КОНКУРСЫ и ЗАКУПКИ\КОНКУРСЫ И ЗАКУПКИ 2022\ЗП для МСП СОПРОВОЖДЕНИЕ ПО для ФИЗ и ЮР ЛИЦ\"/>
    </mc:Choice>
  </mc:AlternateContent>
  <bookViews>
    <workbookView xWindow="0" yWindow="0" windowWidth="28800" windowHeight="12300"/>
  </bookViews>
  <sheets>
    <sheet name="Структура НМЦ и форма КП" sheetId="1" r:id="rId1"/>
  </sheets>
  <externalReferences>
    <externalReference r:id="rId2"/>
  </externalReferences>
  <definedNames>
    <definedName name="_xlnm.Print_Area" localSheetId="0">'Структура НМЦ и форма КП'!$A$1:$Q$18</definedName>
    <definedName name="СпособЗакупки">[1]ПП925!$B$7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Q17" i="1" l="1"/>
  <c r="F3" i="1"/>
  <c r="G12" i="1"/>
  <c r="G17" i="1"/>
  <c r="Q16" i="1"/>
  <c r="G16" i="1"/>
  <c r="Q15" i="1"/>
  <c r="G15" i="1"/>
  <c r="Q14" i="1"/>
  <c r="G14" i="1"/>
  <c r="Q13" i="1"/>
  <c r="G13" i="1"/>
  <c r="Q10" i="1"/>
  <c r="G10" i="1"/>
  <c r="Q11" i="1" l="1"/>
  <c r="Q9" i="1" s="1"/>
  <c r="Q18" i="1" s="1"/>
  <c r="Q19" i="1" s="1"/>
  <c r="Q20" i="1" s="1"/>
  <c r="G11" i="1"/>
  <c r="G9" i="1" s="1"/>
  <c r="G19" i="1" s="1"/>
  <c r="G20" i="1" s="1"/>
</calcChain>
</file>

<file path=xl/sharedStrings.xml><?xml version="1.0" encoding="utf-8"?>
<sst xmlns="http://schemas.openxmlformats.org/spreadsheetml/2006/main" count="80" uniqueCount="42">
  <si>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</si>
  <si>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</si>
  <si>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руб. (без учета НДС)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</si>
  <si>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</si>
  <si>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</si>
  <si>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</si>
  <si>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</si>
  <si>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</si>
  <si>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</si>
  <si>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</si>
  <si>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</si>
  <si>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</si>
  <si>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Предлагаемая цена одной единицы продукции
(руб. без НДС)</t>
  </si>
  <si>
    <t>Итоговая стоимость позиции
(руб. без НДС)</t>
  </si>
  <si>
    <t>Кроме того, НДС, руб.</t>
  </si>
  <si>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(подпись, М.П.)</t>
    </r>
    <r>
      <rPr>
        <sz val="13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(фамилия, имя, отчество подписавшего, должность)</t>
    </r>
  </si>
  <si>
    <t>Производитель продукции</t>
  </si>
  <si>
    <t>Приложение к Документации о закупке – Структура НМЦ (в т.ч. форма Коммерческого предложения)</t>
  </si>
  <si>
    <t>Приложение 1 к письму о подаче оферты
от «____» _____________ г. №__________</t>
  </si>
  <si>
    <t>Наименование и ИНН Участника: _________________________________</t>
  </si>
  <si>
    <r>
      <t xml:space="preserve">Страна происхождения товара
</t>
    </r>
    <r>
      <rPr>
        <i/>
        <sz val="10"/>
        <color rgb="FFFF0000"/>
        <rFont val="Calibri"/>
        <family val="2"/>
        <charset val="204"/>
        <scheme val="minor"/>
      </rPr>
      <t>[только для товаров, 
в соответствии с общероссийским классификатором стран мира]</t>
    </r>
  </si>
  <si>
    <t>КОММЕРЧЕСКОЕ ПРЕДЛОЖЕНИЕ</t>
  </si>
  <si>
    <t xml:space="preserve">Форма Коммерческого предложения Участника </t>
  </si>
  <si>
    <t>чел*час</t>
  </si>
  <si>
    <t xml:space="preserve">осуществление информационного обмена с внутренними и внешними системами Заказчика </t>
  </si>
  <si>
    <t>1.1.</t>
  </si>
  <si>
    <t>1.2.</t>
  </si>
  <si>
    <t>Сопровождение Системы</t>
  </si>
  <si>
    <t>Техническая поддержка пользователей</t>
  </si>
  <si>
    <t>1.2.1</t>
  </si>
  <si>
    <t>оперативное устранение сбоев в работе Системы (вызванных внутренними дефектами Системы)</t>
  </si>
  <si>
    <t>не ограничено</t>
  </si>
  <si>
    <t>1.2.2</t>
  </si>
  <si>
    <t>обработка критических запросов ключевых пользователей</t>
  </si>
  <si>
    <t>1.2.3</t>
  </si>
  <si>
    <t>обработка некритических запросов ключевых пользователей</t>
  </si>
  <si>
    <t>1.2.4</t>
  </si>
  <si>
    <t>настройка Системы и внесение изменений в конфигурацию Системы по требованию Заказчика</t>
  </si>
  <si>
    <t>1.2.5</t>
  </si>
  <si>
    <t>внесение изменений в конфигурацию Системы, для интеграции со смежными системами по требованию Заказчика</t>
  </si>
  <si>
    <t>2</t>
  </si>
  <si>
    <t>обновление Системы в связи с изменением законодательства РФ, а также обновление рабочей документации в соответствии с обновлениями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</si>
</sst>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thin">
        <color indexed="64"/>
      </bottom>
      <diagonal/>
    </border>
    <border>
      <left/>
      <right/>
      <top style="thin">
        <color rgb="FF002060"/>
      </top>
      <bottom style="thin">
        <color indexed="64"/>
      </bottom>
      <diagonal/>
    </border>
    <border>
      <left/>
      <right style="thin">
        <color rgb="FF002060"/>
      </right>
      <top style="thin">
        <color rgb="FF002060"/>
      </top>
      <bottom style="thin">
        <color indexed="64"/>
      </bottom>
      <diagonal/>
    </border>
    <border>
      <left/>
      <right style="medium">
        <color rgb="FF002060"/>
      </right>
      <top style="thin">
        <color rgb="FF002060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1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49" fontId="8" fillId="2" borderId="14" xfId="0" applyNumberFormat="1" applyFont="1" applyFill="1" applyBorder="1" applyAlignment="1" applyProtection="1">
      <alignment horizontal="left" vertical="top" wrapText="1"/>
      <protection locked="0"/>
    </xf>
    <xf numFmtId="4" fontId="8" fillId="2" borderId="8" xfId="0" applyNumberFormat="1" applyFont="1" applyFill="1" applyBorder="1" applyAlignment="1" applyProtection="1">
      <alignment horizontal="center" vertical="top" wrapText="1"/>
      <protection locked="0"/>
    </xf>
    <xf numFmtId="49" fontId="8" fillId="2" borderId="8" xfId="0" applyNumberFormat="1" applyFont="1" applyFill="1" applyBorder="1" applyAlignment="1" applyProtection="1">
      <alignment horizontal="left" vertical="top" wrapText="1"/>
      <protection locked="0"/>
    </xf>
    <xf numFmtId="4" fontId="1" fillId="4" borderId="16" xfId="0" applyNumberFormat="1" applyFont="1" applyFill="1" applyBorder="1" applyAlignment="1">
      <alignment horizontal="center" vertical="center" wrapText="1"/>
    </xf>
    <xf numFmtId="4" fontId="2" fillId="4" borderId="24" xfId="0" applyNumberFormat="1" applyFont="1" applyFill="1" applyBorder="1" applyAlignment="1">
      <alignment horizontal="center" vertical="top" wrapText="1"/>
    </xf>
    <xf numFmtId="4" fontId="2" fillId="4" borderId="23" xfId="0" applyNumberFormat="1" applyFont="1" applyFill="1" applyBorder="1" applyAlignment="1">
      <alignment horizontal="center" vertical="top" wrapText="1"/>
    </xf>
    <xf numFmtId="4" fontId="8" fillId="5" borderId="9" xfId="0" applyNumberFormat="1" applyFont="1" applyFill="1" applyBorder="1" applyAlignment="1" applyProtection="1">
      <alignment horizontal="center" vertical="top" wrapText="1"/>
    </xf>
    <xf numFmtId="0" fontId="6" fillId="4" borderId="5" xfId="0" applyFont="1" applyFill="1" applyBorder="1" applyAlignment="1">
      <alignment horizontal="center" vertical="center" wrapText="1"/>
    </xf>
    <xf numFmtId="9" fontId="8" fillId="2" borderId="25" xfId="0" applyNumberFormat="1" applyFont="1" applyFill="1" applyBorder="1" applyAlignment="1" applyProtection="1">
      <alignment horizontal="center" vertical="top" wrapText="1"/>
    </xf>
    <xf numFmtId="0" fontId="14" fillId="0" borderId="0" xfId="0" applyFont="1" applyAlignment="1">
      <alignment horizontal="left"/>
    </xf>
    <xf numFmtId="4" fontId="6" fillId="4" borderId="4" xfId="0" applyNumberFormat="1" applyFont="1" applyFill="1" applyBorder="1" applyAlignment="1">
      <alignment horizontal="center" vertical="center" wrapText="1"/>
    </xf>
    <xf numFmtId="49" fontId="8" fillId="0" borderId="14" xfId="0" applyNumberFormat="1" applyFont="1" applyFill="1" applyBorder="1" applyAlignment="1" applyProtection="1">
      <alignment horizontal="left" vertical="top" wrapText="1"/>
      <protection locked="0"/>
    </xf>
    <xf numFmtId="0" fontId="11" fillId="0" borderId="0" xfId="0" applyFont="1" applyAlignment="1">
      <alignment horizontal="center" vertical="top"/>
    </xf>
    <xf numFmtId="3" fontId="8" fillId="2" borderId="8" xfId="0" applyNumberFormat="1" applyFont="1" applyFill="1" applyBorder="1" applyAlignment="1" applyProtection="1">
      <alignment horizontal="center" vertical="top" wrapText="1"/>
      <protection locked="0"/>
    </xf>
    <xf numFmtId="49" fontId="4" fillId="0" borderId="7" xfId="0" applyNumberFormat="1" applyFont="1" applyBorder="1" applyAlignment="1">
      <alignment horizontal="center" vertical="center"/>
    </xf>
    <xf numFmtId="0" fontId="8" fillId="2" borderId="8" xfId="0" applyNumberFormat="1" applyFont="1" applyFill="1" applyBorder="1" applyAlignment="1" applyProtection="1">
      <alignment horizontal="center" vertical="top" wrapText="1"/>
      <protection locked="0"/>
    </xf>
    <xf numFmtId="4" fontId="2" fillId="4" borderId="29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justify" vertical="center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top" wrapText="1"/>
    </xf>
    <xf numFmtId="0" fontId="5" fillId="3" borderId="16" xfId="0" applyFont="1" applyFill="1" applyBorder="1" applyAlignment="1">
      <alignment horizontal="center" vertical="center" wrapText="1"/>
    </xf>
    <xf numFmtId="4" fontId="9" fillId="4" borderId="10" xfId="0" applyNumberFormat="1" applyFont="1" applyFill="1" applyBorder="1" applyAlignment="1" applyProtection="1">
      <alignment horizontal="right" vertical="center" wrapText="1"/>
    </xf>
    <xf numFmtId="4" fontId="9" fillId="4" borderId="11" xfId="0" applyNumberFormat="1" applyFont="1" applyFill="1" applyBorder="1" applyAlignment="1" applyProtection="1">
      <alignment horizontal="right" vertical="center" wrapText="1"/>
    </xf>
    <xf numFmtId="4" fontId="9" fillId="4" borderId="12" xfId="0" applyNumberFormat="1" applyFont="1" applyFill="1" applyBorder="1" applyAlignment="1" applyProtection="1">
      <alignment horizontal="right" vertical="center" wrapText="1"/>
    </xf>
    <xf numFmtId="4" fontId="8" fillId="4" borderId="20" xfId="0" applyNumberFormat="1" applyFont="1" applyFill="1" applyBorder="1" applyAlignment="1" applyProtection="1">
      <alignment horizontal="right" vertical="top" wrapText="1"/>
    </xf>
    <xf numFmtId="4" fontId="8" fillId="4" borderId="19" xfId="0" applyNumberFormat="1" applyFont="1" applyFill="1" applyBorder="1" applyAlignment="1" applyProtection="1">
      <alignment horizontal="right" vertical="top" wrapText="1"/>
    </xf>
    <xf numFmtId="4" fontId="8" fillId="4" borderId="26" xfId="0" applyNumberFormat="1" applyFont="1" applyFill="1" applyBorder="1" applyAlignment="1" applyProtection="1">
      <alignment horizontal="right" vertical="top" wrapText="1"/>
    </xf>
    <xf numFmtId="4" fontId="8" fillId="4" borderId="27" xfId="0" applyNumberFormat="1" applyFont="1" applyFill="1" applyBorder="1" applyAlignment="1" applyProtection="1">
      <alignment horizontal="right" vertical="top" wrapText="1"/>
    </xf>
    <xf numFmtId="4" fontId="8" fillId="4" borderId="28" xfId="0" applyNumberFormat="1" applyFont="1" applyFill="1" applyBorder="1" applyAlignment="1" applyProtection="1">
      <alignment horizontal="right" vertical="top" wrapText="1"/>
    </xf>
    <xf numFmtId="4" fontId="8" fillId="4" borderId="21" xfId="0" applyNumberFormat="1" applyFont="1" applyFill="1" applyBorder="1" applyAlignment="1" applyProtection="1">
      <alignment horizontal="right" vertical="top" wrapText="1"/>
    </xf>
    <xf numFmtId="4" fontId="8" fillId="4" borderId="22" xfId="0" applyNumberFormat="1" applyFont="1" applyFill="1" applyBorder="1" applyAlignment="1" applyProtection="1">
      <alignment horizontal="right" vertical="top" wrapText="1"/>
    </xf>
    <xf numFmtId="4" fontId="8" fillId="4" borderId="15" xfId="0" applyNumberFormat="1" applyFont="1" applyFill="1" applyBorder="1" applyAlignment="1" applyProtection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-&#1056;&#1059;&#1057;&#1043;&#1048;&#1044;&#1056;&#1054;\&#1040;&#1083;&#1100;&#1073;&#1086;&#1084;%20&#1090;&#1080;&#1087;&#1086;&#1074;&#1099;&#1093;%20&#1092;&#1086;&#1088;&#1084;%20&#1087;&#1086;%20&#1080;&#1079;&#1084;%20223-&#1060;&#1047;\&#1040;&#1083;&#1100;&#1073;&#1086;&#1084;%20&#1090;&#1080;&#1087;&#1086;&#1074;&#1099;&#1093;%20&#1092;&#1086;&#1088;&#1084;%20&#1082;%2001.07.2018\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2"/>
  <sheetViews>
    <sheetView tabSelected="1" zoomScaleNormal="100" workbookViewId="0">
      <selection activeCell="L22" sqref="L22"/>
    </sheetView>
  </sheetViews>
  <sheetFormatPr defaultRowHeight="15" x14ac:dyDescent="0.25"/>
  <cols>
    <col min="1" max="1" width="4.5703125" customWidth="1"/>
    <col min="2" max="2" width="9.140625" customWidth="1"/>
    <col min="3" max="3" width="25.7109375" customWidth="1"/>
    <col min="4" max="4" width="7.140625" customWidth="1"/>
    <col min="5" max="5" width="17.140625" customWidth="1"/>
    <col min="6" max="6" width="13.5703125" customWidth="1"/>
    <col min="7" max="7" width="22.85546875" customWidth="1"/>
    <col min="10" max="10" width="24.42578125" customWidth="1"/>
    <col min="11" max="12" width="21.28515625" customWidth="1"/>
    <col min="13" max="13" width="7.28515625" customWidth="1"/>
    <col min="14" max="14" width="15" customWidth="1"/>
    <col min="15" max="15" width="13.85546875" customWidth="1"/>
    <col min="16" max="16" width="10.28515625" customWidth="1"/>
    <col min="17" max="17" width="22.7109375" customWidth="1"/>
  </cols>
  <sheetData>
    <row r="1" spans="1:27" ht="34.5" customHeight="1" x14ac:dyDescent="0.25">
      <c r="B1" s="31" t="s">
        <v>17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.75" thickBo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4.5" customHeight="1" thickBot="1" x14ac:dyDescent="0.3">
      <c r="B3" s="32" t="s">
        <v>10</v>
      </c>
      <c r="C3" s="33"/>
      <c r="D3" s="33"/>
      <c r="E3" s="34"/>
      <c r="F3" s="21">
        <f>G18</f>
        <v>3846992.62</v>
      </c>
      <c r="G3" s="18" t="s">
        <v>2</v>
      </c>
      <c r="H3" s="1"/>
      <c r="I3" s="32" t="s">
        <v>22</v>
      </c>
      <c r="J3" s="33"/>
      <c r="K3" s="33"/>
      <c r="L3" s="33"/>
      <c r="M3" s="33"/>
      <c r="N3" s="33"/>
      <c r="O3" s="33"/>
      <c r="P3" s="33"/>
      <c r="Q3" s="4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3.75" customHeight="1" x14ac:dyDescent="0.25">
      <c r="B4" s="35"/>
      <c r="C4" s="35"/>
      <c r="D4" s="35"/>
      <c r="E4" s="35"/>
      <c r="F4" s="35"/>
      <c r="G4" s="35"/>
      <c r="H4" s="1"/>
      <c r="I4" s="40" t="s">
        <v>18</v>
      </c>
      <c r="J4" s="40"/>
      <c r="K4" s="40"/>
      <c r="L4" s="40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 x14ac:dyDescent="0.25">
      <c r="B5" s="1"/>
      <c r="C5" s="1"/>
      <c r="D5" s="1"/>
      <c r="E5" s="1"/>
      <c r="F5" s="1"/>
      <c r="G5" s="1"/>
      <c r="H5" s="1"/>
      <c r="I5" s="20" t="s">
        <v>19</v>
      </c>
      <c r="J5" s="20"/>
      <c r="K5" s="20"/>
      <c r="L5" s="20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" customHeight="1" thickBot="1" x14ac:dyDescent="0.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2.25" customHeight="1" thickBot="1" x14ac:dyDescent="0.3">
      <c r="B7" s="36" t="s">
        <v>11</v>
      </c>
      <c r="C7" s="34"/>
      <c r="D7" s="37"/>
      <c r="E7" s="37"/>
      <c r="F7" s="38"/>
      <c r="G7" s="39"/>
      <c r="H7" s="5"/>
      <c r="I7" s="32" t="s">
        <v>21</v>
      </c>
      <c r="J7" s="33"/>
      <c r="K7" s="33"/>
      <c r="L7" s="33"/>
      <c r="M7" s="33"/>
      <c r="N7" s="33"/>
      <c r="O7" s="33"/>
      <c r="P7" s="33"/>
      <c r="Q7" s="4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89.25" x14ac:dyDescent="0.25">
      <c r="B8" s="7" t="s">
        <v>3</v>
      </c>
      <c r="C8" s="8" t="s">
        <v>0</v>
      </c>
      <c r="D8" s="8" t="s">
        <v>7</v>
      </c>
      <c r="E8" s="9" t="s">
        <v>8</v>
      </c>
      <c r="F8" s="9" t="s">
        <v>4</v>
      </c>
      <c r="G8" s="10" t="s">
        <v>9</v>
      </c>
      <c r="H8" s="1"/>
      <c r="I8" s="7" t="s">
        <v>3</v>
      </c>
      <c r="J8" s="8" t="s">
        <v>1</v>
      </c>
      <c r="K8" s="9" t="s">
        <v>20</v>
      </c>
      <c r="L8" s="8" t="s">
        <v>16</v>
      </c>
      <c r="M8" s="8" t="s">
        <v>7</v>
      </c>
      <c r="N8" s="9" t="s">
        <v>8</v>
      </c>
      <c r="O8" s="9" t="s">
        <v>12</v>
      </c>
      <c r="P8" s="9" t="s">
        <v>4</v>
      </c>
      <c r="Q8" s="10" t="s">
        <v>13</v>
      </c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x14ac:dyDescent="0.25">
      <c r="A9" s="6"/>
      <c r="B9" s="25">
        <v>1</v>
      </c>
      <c r="C9" s="11" t="s">
        <v>27</v>
      </c>
      <c r="D9" s="12"/>
      <c r="E9" s="12"/>
      <c r="F9" s="24"/>
      <c r="G9" s="17">
        <f>SUM(G10,G11)</f>
        <v>3328776.52</v>
      </c>
      <c r="H9" s="1"/>
      <c r="I9" s="25">
        <v>1</v>
      </c>
      <c r="J9" s="11" t="s">
        <v>27</v>
      </c>
      <c r="K9" s="13"/>
      <c r="L9" s="13"/>
      <c r="M9" s="12"/>
      <c r="N9" s="12"/>
      <c r="O9" s="12"/>
      <c r="P9" s="24"/>
      <c r="Q9" s="17">
        <f>SUM(Q10,Q11)</f>
        <v>0</v>
      </c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51" x14ac:dyDescent="0.25">
      <c r="A10" s="6"/>
      <c r="B10" s="25" t="s">
        <v>25</v>
      </c>
      <c r="C10" s="11" t="s">
        <v>24</v>
      </c>
      <c r="D10" s="12" t="s">
        <v>23</v>
      </c>
      <c r="E10" s="12">
        <v>3048.33</v>
      </c>
      <c r="F10" s="24">
        <v>120</v>
      </c>
      <c r="G10" s="17">
        <f t="shared" ref="G10:G17" si="0">ROUND(E10*F10,2)</f>
        <v>365799.6</v>
      </c>
      <c r="H10" s="1"/>
      <c r="I10" s="25" t="s">
        <v>25</v>
      </c>
      <c r="J10" s="11" t="s">
        <v>24</v>
      </c>
      <c r="K10" s="13"/>
      <c r="L10" s="13"/>
      <c r="M10" s="12" t="s">
        <v>23</v>
      </c>
      <c r="N10" s="12">
        <v>3048.33</v>
      </c>
      <c r="O10" s="12"/>
      <c r="P10" s="24">
        <v>120</v>
      </c>
      <c r="Q10" s="17">
        <f t="shared" ref="Q10:Q17" si="1">ROUND(O10*P10,2)</f>
        <v>0</v>
      </c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5.5" x14ac:dyDescent="0.25">
      <c r="A11" s="6"/>
      <c r="B11" s="25" t="s">
        <v>26</v>
      </c>
      <c r="C11" s="22" t="s">
        <v>28</v>
      </c>
      <c r="D11" s="12"/>
      <c r="E11" s="12"/>
      <c r="F11" s="24"/>
      <c r="G11" s="17">
        <f>SUM(G12:G16)</f>
        <v>2962976.92</v>
      </c>
      <c r="H11" s="1"/>
      <c r="I11" s="25" t="s">
        <v>26</v>
      </c>
      <c r="J11" s="22" t="s">
        <v>28</v>
      </c>
      <c r="K11" s="13"/>
      <c r="L11" s="13"/>
      <c r="M11" s="12"/>
      <c r="N11" s="12"/>
      <c r="O11" s="12"/>
      <c r="P11" s="24"/>
      <c r="Q11" s="17">
        <f>SUM(Q12:Q16)</f>
        <v>0</v>
      </c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51" x14ac:dyDescent="0.25">
      <c r="A12" s="6"/>
      <c r="B12" s="25" t="s">
        <v>29</v>
      </c>
      <c r="C12" s="22" t="s">
        <v>30</v>
      </c>
      <c r="D12" s="12" t="s">
        <v>23</v>
      </c>
      <c r="E12" s="12">
        <v>3048.33</v>
      </c>
      <c r="F12" s="24" t="s">
        <v>31</v>
      </c>
      <c r="G12" s="17">
        <f>(124560+160800+153600)/3</f>
        <v>146320</v>
      </c>
      <c r="H12" s="1"/>
      <c r="I12" s="25" t="s">
        <v>29</v>
      </c>
      <c r="J12" s="22" t="s">
        <v>30</v>
      </c>
      <c r="K12" s="13"/>
      <c r="L12" s="13"/>
      <c r="M12" s="12" t="s">
        <v>23</v>
      </c>
      <c r="N12" s="12">
        <v>3048.33</v>
      </c>
      <c r="O12" s="12"/>
      <c r="P12" s="24" t="s">
        <v>31</v>
      </c>
      <c r="Q12" s="17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40.5" customHeight="1" x14ac:dyDescent="0.25">
      <c r="A13" s="6"/>
      <c r="B13" s="25" t="s">
        <v>32</v>
      </c>
      <c r="C13" s="22" t="s">
        <v>33</v>
      </c>
      <c r="D13" s="12" t="s">
        <v>23</v>
      </c>
      <c r="E13" s="12">
        <v>3048.33</v>
      </c>
      <c r="F13" s="24">
        <v>228</v>
      </c>
      <c r="G13" s="17">
        <f t="shared" si="0"/>
        <v>695019.24</v>
      </c>
      <c r="H13" s="1"/>
      <c r="I13" s="25" t="s">
        <v>32</v>
      </c>
      <c r="J13" s="22" t="s">
        <v>33</v>
      </c>
      <c r="K13" s="13"/>
      <c r="L13" s="13"/>
      <c r="M13" s="12" t="s">
        <v>23</v>
      </c>
      <c r="N13" s="12">
        <v>3048.33</v>
      </c>
      <c r="O13" s="12"/>
      <c r="P13" s="24">
        <v>228</v>
      </c>
      <c r="Q13" s="17">
        <f t="shared" si="1"/>
        <v>0</v>
      </c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42" customHeight="1" x14ac:dyDescent="0.25">
      <c r="A14" s="6"/>
      <c r="B14" s="25" t="s">
        <v>34</v>
      </c>
      <c r="C14" s="22" t="s">
        <v>35</v>
      </c>
      <c r="D14" s="12" t="s">
        <v>23</v>
      </c>
      <c r="E14" s="12">
        <v>3048.33</v>
      </c>
      <c r="F14" s="24">
        <v>156</v>
      </c>
      <c r="G14" s="17">
        <f t="shared" si="0"/>
        <v>475539.48</v>
      </c>
      <c r="H14" s="1"/>
      <c r="I14" s="25" t="s">
        <v>34</v>
      </c>
      <c r="J14" s="22" t="s">
        <v>35</v>
      </c>
      <c r="K14" s="13"/>
      <c r="L14" s="13"/>
      <c r="M14" s="12" t="s">
        <v>23</v>
      </c>
      <c r="N14" s="12">
        <v>3048.33</v>
      </c>
      <c r="O14" s="12"/>
      <c r="P14" s="24">
        <v>156</v>
      </c>
      <c r="Q14" s="17">
        <f t="shared" si="1"/>
        <v>0</v>
      </c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54" customHeight="1" x14ac:dyDescent="0.25">
      <c r="A15" s="6"/>
      <c r="B15" s="25" t="s">
        <v>36</v>
      </c>
      <c r="C15" s="22" t="s">
        <v>37</v>
      </c>
      <c r="D15" s="12" t="s">
        <v>23</v>
      </c>
      <c r="E15" s="12">
        <v>3048.33</v>
      </c>
      <c r="F15" s="24">
        <v>324</v>
      </c>
      <c r="G15" s="17">
        <f t="shared" si="0"/>
        <v>987658.92</v>
      </c>
      <c r="H15" s="1"/>
      <c r="I15" s="25" t="s">
        <v>36</v>
      </c>
      <c r="J15" s="22" t="s">
        <v>37</v>
      </c>
      <c r="K15" s="13"/>
      <c r="L15" s="13"/>
      <c r="M15" s="12" t="s">
        <v>23</v>
      </c>
      <c r="N15" s="12">
        <v>3048.33</v>
      </c>
      <c r="O15" s="12"/>
      <c r="P15" s="24">
        <v>324</v>
      </c>
      <c r="Q15" s="17">
        <f t="shared" si="1"/>
        <v>0</v>
      </c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68.25" customHeight="1" x14ac:dyDescent="0.25">
      <c r="B16" s="25" t="s">
        <v>38</v>
      </c>
      <c r="C16" s="11" t="s">
        <v>39</v>
      </c>
      <c r="D16" s="12" t="s">
        <v>23</v>
      </c>
      <c r="E16" s="12">
        <v>3048.33</v>
      </c>
      <c r="F16" s="24">
        <v>216</v>
      </c>
      <c r="G16" s="17">
        <f t="shared" si="0"/>
        <v>658439.28</v>
      </c>
      <c r="H16" s="1"/>
      <c r="I16" s="25" t="s">
        <v>38</v>
      </c>
      <c r="J16" s="11" t="s">
        <v>39</v>
      </c>
      <c r="K16" s="13"/>
      <c r="L16" s="13"/>
      <c r="M16" s="12" t="s">
        <v>23</v>
      </c>
      <c r="N16" s="12">
        <v>3048.33</v>
      </c>
      <c r="O16" s="12"/>
      <c r="P16" s="24">
        <v>216</v>
      </c>
      <c r="Q16" s="17">
        <f t="shared" si="1"/>
        <v>0</v>
      </c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ht="68.25" customHeight="1" thickBot="1" x14ac:dyDescent="0.3">
      <c r="B17" s="25" t="s">
        <v>40</v>
      </c>
      <c r="C17" s="11" t="s">
        <v>41</v>
      </c>
      <c r="D17" s="12" t="s">
        <v>23</v>
      </c>
      <c r="E17" s="12">
        <v>3048.33</v>
      </c>
      <c r="F17" s="26">
        <v>170</v>
      </c>
      <c r="G17" s="17">
        <f t="shared" si="0"/>
        <v>518216.1</v>
      </c>
      <c r="H17" s="1"/>
      <c r="I17" s="25" t="s">
        <v>40</v>
      </c>
      <c r="J17" s="11" t="s">
        <v>41</v>
      </c>
      <c r="K17" s="11"/>
      <c r="L17" s="11"/>
      <c r="M17" s="12" t="s">
        <v>23</v>
      </c>
      <c r="N17" s="12">
        <v>3048.33</v>
      </c>
      <c r="O17" s="12"/>
      <c r="P17" s="26">
        <v>170</v>
      </c>
      <c r="Q17" s="17">
        <f t="shared" si="1"/>
        <v>0</v>
      </c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2:27" ht="15" customHeight="1" thickBot="1" x14ac:dyDescent="0.3">
      <c r="B18" s="42" t="s">
        <v>5</v>
      </c>
      <c r="C18" s="43"/>
      <c r="D18" s="43"/>
      <c r="E18" s="43"/>
      <c r="F18" s="44"/>
      <c r="G18" s="14">
        <f>SUM(G9,G17)</f>
        <v>3846992.62</v>
      </c>
      <c r="H18" s="1"/>
      <c r="I18" s="42" t="s">
        <v>5</v>
      </c>
      <c r="J18" s="43"/>
      <c r="K18" s="43"/>
      <c r="L18" s="43"/>
      <c r="M18" s="43"/>
      <c r="N18" s="43"/>
      <c r="O18" s="43"/>
      <c r="P18" s="44"/>
      <c r="Q18" s="14">
        <f>SUM(Q9,Q17)</f>
        <v>0</v>
      </c>
      <c r="R18" s="3"/>
      <c r="S18" s="3"/>
      <c r="T18" s="3"/>
      <c r="U18" s="3"/>
      <c r="V18" s="3"/>
      <c r="W18" s="3"/>
      <c r="X18" s="3"/>
      <c r="Y18" s="3"/>
      <c r="Z18" s="3"/>
      <c r="AA18" s="1"/>
    </row>
    <row r="19" spans="2:27" x14ac:dyDescent="0.25">
      <c r="B19" s="45" t="s">
        <v>14</v>
      </c>
      <c r="C19" s="46"/>
      <c r="D19" s="46"/>
      <c r="E19" s="46"/>
      <c r="F19" s="19">
        <v>0.2</v>
      </c>
      <c r="G19" s="15">
        <f>G18*F19</f>
        <v>769398.52400000009</v>
      </c>
      <c r="H19" s="1"/>
      <c r="I19" s="45" t="s">
        <v>14</v>
      </c>
      <c r="J19" s="46"/>
      <c r="K19" s="46"/>
      <c r="L19" s="46"/>
      <c r="M19" s="46"/>
      <c r="N19" s="46"/>
      <c r="O19" s="46"/>
      <c r="P19" s="19">
        <v>0.2</v>
      </c>
      <c r="Q19" s="15">
        <f>Q18*P19</f>
        <v>0</v>
      </c>
      <c r="AA19" s="1"/>
    </row>
    <row r="20" spans="2:27" ht="15.75" thickBot="1" x14ac:dyDescent="0.3">
      <c r="B20" s="47" t="s">
        <v>6</v>
      </c>
      <c r="C20" s="48"/>
      <c r="D20" s="48"/>
      <c r="E20" s="48"/>
      <c r="F20" s="49"/>
      <c r="G20" s="27">
        <f>G18+G19</f>
        <v>4616391.1440000003</v>
      </c>
      <c r="H20" s="1"/>
      <c r="I20" s="50" t="s">
        <v>6</v>
      </c>
      <c r="J20" s="51"/>
      <c r="K20" s="51"/>
      <c r="L20" s="51"/>
      <c r="M20" s="51"/>
      <c r="N20" s="51"/>
      <c r="O20" s="51"/>
      <c r="P20" s="52"/>
      <c r="Q20" s="16">
        <f>Q18+Q19</f>
        <v>0</v>
      </c>
    </row>
    <row r="21" spans="2:27" ht="33" customHeight="1" x14ac:dyDescent="0.25">
      <c r="B21" s="28"/>
      <c r="C21" s="28"/>
      <c r="D21" s="28"/>
      <c r="E21" s="28"/>
      <c r="F21" s="28"/>
      <c r="G21" s="28"/>
      <c r="H21" s="1"/>
      <c r="I21" s="1"/>
      <c r="J21" s="1"/>
      <c r="K21" s="1"/>
      <c r="L21" s="1"/>
      <c r="M21" s="2"/>
      <c r="N21" s="2"/>
      <c r="O21" s="2"/>
      <c r="P21" s="1"/>
      <c r="Q21" s="1"/>
    </row>
    <row r="22" spans="2:27" ht="146.25" customHeight="1" x14ac:dyDescent="0.25">
      <c r="B22" s="28"/>
      <c r="C22" s="28"/>
      <c r="D22" s="28"/>
      <c r="E22" s="28"/>
      <c r="F22" s="28"/>
      <c r="G22" s="28"/>
      <c r="H22" s="3"/>
      <c r="I22" s="3"/>
      <c r="J22" s="29" t="s">
        <v>15</v>
      </c>
      <c r="K22" s="30"/>
      <c r="L22" s="23"/>
      <c r="M22" s="3"/>
      <c r="N22" s="3"/>
      <c r="O22" s="3"/>
      <c r="P22" s="3"/>
      <c r="Q22" s="3"/>
    </row>
  </sheetData>
  <sheetProtection formatCells="0" formatColumns="0" formatRows="0" insertRows="0" deleteRows="0"/>
  <mergeCells count="16">
    <mergeCell ref="B22:G22"/>
    <mergeCell ref="J22:K22"/>
    <mergeCell ref="B1:Q1"/>
    <mergeCell ref="B3:E3"/>
    <mergeCell ref="B4:G4"/>
    <mergeCell ref="B7:G7"/>
    <mergeCell ref="I4:L4"/>
    <mergeCell ref="I3:Q3"/>
    <mergeCell ref="I7:Q7"/>
    <mergeCell ref="B18:F18"/>
    <mergeCell ref="I18:P18"/>
    <mergeCell ref="B19:E19"/>
    <mergeCell ref="I19:O19"/>
    <mergeCell ref="B20:F20"/>
    <mergeCell ref="I20:P20"/>
    <mergeCell ref="B21:G21"/>
  </mergeCells>
  <pageMargins left="0.25" right="0.25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Структура НМЦ и форма КП</vt:lpstr>
      <vt:lpstr>'Структура НМЦ и форма КП'!Область_печати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Егорова С.А.</cp:lastModifiedBy>
  <cp:lastPrinted>2019-03-06T10:54:59Z</cp:lastPrinted>
  <dcterms:created xsi:type="dcterms:W3CDTF">2018-05-22T01:14:50Z</dcterms:created>
  <dcterms:modified xsi:type="dcterms:W3CDTF">2022-04-07T08:35:18Z</dcterms:modified>
</cp:coreProperties>
</file>